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c01fs05\UsersFolders$\demchenko_o\Рабочий стол\"/>
    </mc:Choice>
  </mc:AlternateContent>
  <xr:revisionPtr revIDLastSave="0" documentId="13_ncr:1_{11D8830A-10E5-4C93-9472-3C4D02D206A8}" xr6:coauthVersionLast="36" xr6:coauthVersionMax="36" xr10:uidLastSave="{00000000-0000-0000-0000-000000000000}"/>
  <bookViews>
    <workbookView xWindow="360" yWindow="60" windowWidth="12435" windowHeight="9795" tabRatio="850" xr2:uid="{00000000-000D-0000-FFFF-FFFF00000000}"/>
  </bookViews>
  <sheets>
    <sheet name="ДОВЗ" sheetId="7" r:id="rId1"/>
    <sheet name="БП обеды" sheetId="6" r:id="rId2"/>
    <sheet name="БП горячие завтраки" sheetId="8" r:id="rId3"/>
    <sheet name="платные завтраки" sheetId="15" r:id="rId4"/>
    <sheet name="платные обеды" sheetId="16" r:id="rId5"/>
    <sheet name="полдники" sheetId="17" r:id="rId6"/>
  </sheets>
  <definedNames>
    <definedName name="_xlnm._FilterDatabase" localSheetId="0" hidden="1">ДОВЗ!$A$1:$N$415</definedName>
    <definedName name="_xlnm._FilterDatabase" localSheetId="5" hidden="1">полдники!$A$1:$H$106</definedName>
    <definedName name="_xlnm.Print_Area" localSheetId="2">'БП горячие завтраки'!$A$1:$H$215</definedName>
    <definedName name="_xlnm.Print_Area" localSheetId="1">'БП обеды'!$A$1:$G$254</definedName>
    <definedName name="_xlnm.Print_Area" localSheetId="0">ДОВЗ!$A$1:$H$422</definedName>
    <definedName name="_xlnm.Print_Area" localSheetId="3">'платные завтраки'!$A$1:$G$191</definedName>
    <definedName name="_xlnm.Print_Area" localSheetId="4">'платные обеды'!$A$1:$G$159</definedName>
    <definedName name="_xlnm.Print_Area" localSheetId="5">полдники!$A$1:$H$105</definedName>
  </definedNames>
  <calcPr calcId="191029" refMode="R1C1"/>
</workbook>
</file>

<file path=xl/calcChain.xml><?xml version="1.0" encoding="utf-8"?>
<calcChain xmlns="http://schemas.openxmlformats.org/spreadsheetml/2006/main">
  <c r="F156" i="16" l="1"/>
  <c r="G156" i="16"/>
  <c r="G155" i="16"/>
  <c r="F155" i="16"/>
  <c r="A156" i="16"/>
  <c r="B156" i="16"/>
  <c r="C156" i="16"/>
  <c r="D156" i="16"/>
  <c r="E156" i="16"/>
  <c r="B155" i="16"/>
  <c r="C155" i="16"/>
  <c r="D155" i="16"/>
  <c r="E155" i="16"/>
  <c r="A155" i="16"/>
  <c r="A140" i="16"/>
  <c r="B140" i="16"/>
  <c r="C140" i="16"/>
  <c r="D140" i="16"/>
  <c r="E140" i="16"/>
  <c r="F140" i="16"/>
  <c r="G140" i="16"/>
  <c r="A141" i="16"/>
  <c r="B141" i="16"/>
  <c r="C141" i="16"/>
  <c r="D141" i="16"/>
  <c r="E141" i="16"/>
  <c r="F141" i="16"/>
  <c r="G141" i="16"/>
  <c r="A142" i="16"/>
  <c r="B142" i="16"/>
  <c r="C142" i="16"/>
  <c r="D142" i="16"/>
  <c r="E142" i="16"/>
  <c r="F142" i="16"/>
  <c r="G142" i="16"/>
  <c r="A143" i="16"/>
  <c r="B143" i="16"/>
  <c r="C143" i="16"/>
  <c r="D143" i="16"/>
  <c r="E143" i="16"/>
  <c r="F143" i="16"/>
  <c r="G143" i="16"/>
  <c r="A145" i="16"/>
  <c r="B145" i="16"/>
  <c r="C145" i="16"/>
  <c r="D145" i="16"/>
  <c r="E145" i="16"/>
  <c r="F145" i="16"/>
  <c r="G145" i="16"/>
  <c r="A146" i="16"/>
  <c r="B146" i="16"/>
  <c r="C146" i="16"/>
  <c r="D146" i="16"/>
  <c r="E146" i="16"/>
  <c r="F146" i="16"/>
  <c r="G146" i="16"/>
  <c r="A247" i="6"/>
  <c r="B247" i="6"/>
  <c r="C247" i="6"/>
  <c r="D247" i="6"/>
  <c r="E247" i="6"/>
  <c r="F247" i="6"/>
  <c r="G247" i="6"/>
  <c r="A248" i="6"/>
  <c r="B248" i="6"/>
  <c r="C248" i="6"/>
  <c r="D248" i="6"/>
  <c r="E248" i="6"/>
  <c r="F248" i="6"/>
  <c r="G248" i="6"/>
  <c r="A249" i="6"/>
  <c r="B249" i="6"/>
  <c r="C249" i="6"/>
  <c r="D249" i="6"/>
  <c r="E249" i="6"/>
  <c r="F249" i="6"/>
  <c r="G249" i="6"/>
  <c r="A250" i="6"/>
  <c r="B250" i="6"/>
  <c r="C250" i="6"/>
  <c r="D250" i="6"/>
  <c r="E250" i="6"/>
  <c r="F250" i="6"/>
  <c r="G250" i="6"/>
  <c r="A251" i="6"/>
  <c r="B251" i="6"/>
  <c r="C251" i="6"/>
  <c r="D251" i="6"/>
  <c r="E251" i="6"/>
  <c r="F251" i="6"/>
  <c r="G251" i="6"/>
  <c r="A252" i="6"/>
  <c r="C252" i="6"/>
  <c r="D252" i="6"/>
  <c r="E252" i="6"/>
  <c r="F252" i="6"/>
  <c r="G246" i="6"/>
  <c r="F246" i="6"/>
  <c r="B246" i="6"/>
  <c r="C246" i="6"/>
  <c r="D246" i="6"/>
  <c r="E246" i="6"/>
  <c r="A246" i="6"/>
  <c r="A235" i="6"/>
  <c r="B235" i="6"/>
  <c r="C235" i="6"/>
  <c r="C242" i="6" s="1"/>
  <c r="D235" i="6"/>
  <c r="D242" i="6" s="1"/>
  <c r="E235" i="6"/>
  <c r="F235" i="6"/>
  <c r="G235" i="6"/>
  <c r="A236" i="6"/>
  <c r="B236" i="6"/>
  <c r="C236" i="6"/>
  <c r="D236" i="6"/>
  <c r="E236" i="6"/>
  <c r="F236" i="6"/>
  <c r="G236" i="6"/>
  <c r="A237" i="6"/>
  <c r="B237" i="6"/>
  <c r="B242" i="6" s="1"/>
  <c r="C237" i="6"/>
  <c r="D237" i="6"/>
  <c r="E237" i="6"/>
  <c r="F237" i="6"/>
  <c r="G237" i="6"/>
  <c r="A238" i="6"/>
  <c r="B238" i="6"/>
  <c r="C238" i="6"/>
  <c r="D238" i="6"/>
  <c r="E238" i="6"/>
  <c r="F238" i="6"/>
  <c r="G238" i="6"/>
  <c r="G242" i="6" s="1"/>
  <c r="A239" i="6"/>
  <c r="B239" i="6"/>
  <c r="C239" i="6"/>
  <c r="D239" i="6"/>
  <c r="E239" i="6"/>
  <c r="F239" i="6"/>
  <c r="G239" i="6"/>
  <c r="A240" i="6"/>
  <c r="B240" i="6"/>
  <c r="C240" i="6"/>
  <c r="D240" i="6"/>
  <c r="E240" i="6"/>
  <c r="F240" i="6"/>
  <c r="G240" i="6"/>
  <c r="A241" i="6"/>
  <c r="B241" i="6"/>
  <c r="C241" i="6"/>
  <c r="D241" i="6"/>
  <c r="E241" i="6"/>
  <c r="F241" i="6"/>
  <c r="G241" i="6"/>
  <c r="A225" i="6"/>
  <c r="B225" i="6"/>
  <c r="C225" i="6"/>
  <c r="D225" i="6"/>
  <c r="E225" i="6"/>
  <c r="F225" i="6"/>
  <c r="G225" i="6"/>
  <c r="A226" i="6"/>
  <c r="B226" i="6"/>
  <c r="C226" i="6"/>
  <c r="D226" i="6"/>
  <c r="E226" i="6"/>
  <c r="F226" i="6"/>
  <c r="G226" i="6"/>
  <c r="A227" i="6"/>
  <c r="B227" i="6"/>
  <c r="C227" i="6"/>
  <c r="D227" i="6"/>
  <c r="E227" i="6"/>
  <c r="F227" i="6"/>
  <c r="G227" i="6"/>
  <c r="A228" i="6"/>
  <c r="B228" i="6"/>
  <c r="C228" i="6"/>
  <c r="D228" i="6"/>
  <c r="E228" i="6"/>
  <c r="F228" i="6"/>
  <c r="G228" i="6"/>
  <c r="A229" i="6"/>
  <c r="B229" i="6"/>
  <c r="C229" i="6"/>
  <c r="D229" i="6"/>
  <c r="E229" i="6"/>
  <c r="F229" i="6"/>
  <c r="G229" i="6"/>
  <c r="A230" i="6"/>
  <c r="B230" i="6"/>
  <c r="C230" i="6"/>
  <c r="D230" i="6"/>
  <c r="E230" i="6"/>
  <c r="F230" i="6"/>
  <c r="G230" i="6"/>
  <c r="A231" i="6"/>
  <c r="B231" i="6"/>
  <c r="C231" i="6"/>
  <c r="D231" i="6"/>
  <c r="E231" i="6"/>
  <c r="F231" i="6"/>
  <c r="G231" i="6"/>
  <c r="H375" i="7"/>
  <c r="C376" i="7"/>
  <c r="D376" i="7"/>
  <c r="E376" i="7"/>
  <c r="B376" i="7"/>
  <c r="G375" i="7"/>
  <c r="E375" i="7"/>
  <c r="D375" i="7"/>
  <c r="C375" i="7"/>
  <c r="B375" i="7"/>
  <c r="C409" i="7"/>
  <c r="D409" i="7"/>
  <c r="E409" i="7"/>
  <c r="B409" i="7"/>
  <c r="B252" i="6" s="1"/>
  <c r="G409" i="7"/>
  <c r="G252" i="6" s="1"/>
  <c r="E393" i="7"/>
  <c r="D393" i="7"/>
  <c r="C393" i="7"/>
  <c r="B393" i="7"/>
  <c r="G392" i="7"/>
  <c r="E392" i="7"/>
  <c r="H392" i="7" s="1"/>
  <c r="D392" i="7"/>
  <c r="C392" i="7"/>
  <c r="B392" i="7"/>
  <c r="G401" i="7"/>
  <c r="E401" i="7"/>
  <c r="D401" i="7"/>
  <c r="C401" i="7"/>
  <c r="B401" i="7"/>
  <c r="G382" i="7"/>
  <c r="E382" i="7"/>
  <c r="D382" i="7"/>
  <c r="C382" i="7"/>
  <c r="B382" i="7"/>
  <c r="B232" i="6" l="1"/>
  <c r="E242" i="6"/>
  <c r="E232" i="6"/>
  <c r="D232" i="6"/>
  <c r="G232" i="6"/>
  <c r="C232" i="6"/>
  <c r="H409" i="7"/>
  <c r="G104" i="17" l="1"/>
  <c r="E104" i="17"/>
  <c r="D104" i="17"/>
  <c r="C104" i="17"/>
  <c r="B104" i="17"/>
  <c r="G96" i="17"/>
  <c r="E96" i="17"/>
  <c r="D96" i="17"/>
  <c r="C96" i="17"/>
  <c r="B96" i="17"/>
  <c r="G88" i="17"/>
  <c r="E88" i="17"/>
  <c r="D88" i="17"/>
  <c r="C88" i="17"/>
  <c r="B88" i="17"/>
  <c r="G80" i="17"/>
  <c r="E80" i="17"/>
  <c r="D80" i="17"/>
  <c r="C80" i="17"/>
  <c r="B80" i="17"/>
  <c r="G72" i="17"/>
  <c r="E72" i="17"/>
  <c r="D72" i="17"/>
  <c r="C72" i="17"/>
  <c r="B72" i="17"/>
  <c r="G64" i="17"/>
  <c r="E64" i="17"/>
  <c r="D64" i="17"/>
  <c r="C64" i="17"/>
  <c r="B64" i="17"/>
  <c r="G55" i="17"/>
  <c r="E55" i="17"/>
  <c r="D55" i="17"/>
  <c r="C55" i="17"/>
  <c r="B55" i="17"/>
  <c r="G47" i="17"/>
  <c r="E47" i="17"/>
  <c r="D47" i="17"/>
  <c r="C47" i="17"/>
  <c r="B47" i="17"/>
  <c r="G39" i="17"/>
  <c r="E39" i="17"/>
  <c r="D39" i="17"/>
  <c r="C39" i="17"/>
  <c r="B39" i="17"/>
  <c r="G31" i="17"/>
  <c r="E31" i="17"/>
  <c r="D31" i="17"/>
  <c r="C31" i="17"/>
  <c r="B31" i="17"/>
  <c r="G23" i="17"/>
  <c r="E23" i="17"/>
  <c r="D23" i="17"/>
  <c r="C23" i="17"/>
  <c r="B23" i="17"/>
  <c r="G15" i="17"/>
  <c r="E15" i="17"/>
  <c r="D15" i="17"/>
  <c r="C15" i="17"/>
  <c r="B15" i="17"/>
  <c r="F17" i="6"/>
  <c r="A17" i="6"/>
  <c r="G133" i="16"/>
  <c r="F133" i="16"/>
  <c r="E133" i="16"/>
  <c r="D133" i="16"/>
  <c r="C133" i="16"/>
  <c r="B133" i="16"/>
  <c r="A133" i="16"/>
  <c r="G132" i="16"/>
  <c r="F132" i="16"/>
  <c r="E132" i="16"/>
  <c r="D132" i="16"/>
  <c r="C132" i="16"/>
  <c r="B132" i="16"/>
  <c r="A132" i="16"/>
  <c r="G130" i="16"/>
  <c r="F130" i="16"/>
  <c r="E130" i="16"/>
  <c r="D130" i="16"/>
  <c r="C130" i="16"/>
  <c r="B130" i="16"/>
  <c r="A130" i="16"/>
  <c r="G129" i="16"/>
  <c r="F129" i="16"/>
  <c r="E129" i="16"/>
  <c r="D129" i="16"/>
  <c r="C129" i="16"/>
  <c r="B129" i="16"/>
  <c r="A129" i="16"/>
  <c r="G128" i="16"/>
  <c r="F128" i="16"/>
  <c r="E128" i="16"/>
  <c r="D128" i="16"/>
  <c r="C128" i="16"/>
  <c r="B128" i="16"/>
  <c r="A128" i="16"/>
  <c r="G127" i="16"/>
  <c r="F127" i="16"/>
  <c r="E127" i="16"/>
  <c r="D127" i="16"/>
  <c r="C127" i="16"/>
  <c r="B127" i="16"/>
  <c r="A127" i="16"/>
  <c r="G120" i="16"/>
  <c r="F120" i="16"/>
  <c r="E120" i="16"/>
  <c r="D120" i="16"/>
  <c r="C120" i="16"/>
  <c r="B120" i="16"/>
  <c r="A120" i="16"/>
  <c r="G119" i="16"/>
  <c r="F119" i="16"/>
  <c r="E119" i="16"/>
  <c r="D119" i="16"/>
  <c r="C119" i="16"/>
  <c r="B119" i="16"/>
  <c r="A119" i="16"/>
  <c r="G117" i="16"/>
  <c r="F117" i="16"/>
  <c r="E117" i="16"/>
  <c r="D117" i="16"/>
  <c r="C117" i="16"/>
  <c r="B117" i="16"/>
  <c r="A117" i="16"/>
  <c r="G116" i="16"/>
  <c r="F116" i="16"/>
  <c r="E116" i="16"/>
  <c r="D116" i="16"/>
  <c r="C116" i="16"/>
  <c r="B116" i="16"/>
  <c r="A116" i="16"/>
  <c r="G115" i="16"/>
  <c r="F115" i="16"/>
  <c r="E115" i="16"/>
  <c r="D115" i="16"/>
  <c r="C115" i="16"/>
  <c r="B115" i="16"/>
  <c r="A115" i="16"/>
  <c r="G114" i="16"/>
  <c r="F114" i="16"/>
  <c r="E114" i="16"/>
  <c r="D114" i="16"/>
  <c r="C114" i="16"/>
  <c r="B114" i="16"/>
  <c r="A114" i="16"/>
  <c r="G107" i="16"/>
  <c r="F107" i="16"/>
  <c r="E107" i="16"/>
  <c r="D107" i="16"/>
  <c r="C107" i="16"/>
  <c r="B107" i="16"/>
  <c r="A107" i="16"/>
  <c r="G106" i="16"/>
  <c r="F106" i="16"/>
  <c r="E106" i="16"/>
  <c r="D106" i="16"/>
  <c r="C106" i="16"/>
  <c r="B106" i="16"/>
  <c r="A106" i="16"/>
  <c r="G104" i="16"/>
  <c r="F104" i="16"/>
  <c r="E104" i="16"/>
  <c r="D104" i="16"/>
  <c r="C104" i="16"/>
  <c r="B104" i="16"/>
  <c r="A104" i="16"/>
  <c r="G103" i="16"/>
  <c r="F103" i="16"/>
  <c r="E103" i="16"/>
  <c r="D103" i="16"/>
  <c r="C103" i="16"/>
  <c r="B103" i="16"/>
  <c r="A103" i="16"/>
  <c r="G102" i="16"/>
  <c r="F102" i="16"/>
  <c r="E102" i="16"/>
  <c r="D102" i="16"/>
  <c r="C102" i="16"/>
  <c r="B102" i="16"/>
  <c r="A102" i="16"/>
  <c r="G101" i="16"/>
  <c r="F101" i="16"/>
  <c r="E101" i="16"/>
  <c r="D101" i="16"/>
  <c r="C101" i="16"/>
  <c r="B101" i="16"/>
  <c r="A101" i="16"/>
  <c r="G94" i="16"/>
  <c r="F94" i="16"/>
  <c r="E94" i="16"/>
  <c r="D94" i="16"/>
  <c r="C94" i="16"/>
  <c r="B94" i="16"/>
  <c r="A94" i="16"/>
  <c r="G93" i="16"/>
  <c r="F93" i="16"/>
  <c r="E93" i="16"/>
  <c r="D93" i="16"/>
  <c r="C93" i="16"/>
  <c r="B93" i="16"/>
  <c r="A93" i="16"/>
  <c r="G91" i="16"/>
  <c r="F91" i="16"/>
  <c r="E91" i="16"/>
  <c r="D91" i="16"/>
  <c r="C91" i="16"/>
  <c r="B91" i="16"/>
  <c r="A91" i="16"/>
  <c r="G90" i="16"/>
  <c r="F90" i="16"/>
  <c r="E90" i="16"/>
  <c r="D90" i="16"/>
  <c r="C90" i="16"/>
  <c r="B90" i="16"/>
  <c r="A90" i="16"/>
  <c r="G89" i="16"/>
  <c r="F89" i="16"/>
  <c r="E89" i="16"/>
  <c r="D89" i="16"/>
  <c r="C89" i="16"/>
  <c r="B89" i="16"/>
  <c r="A89" i="16"/>
  <c r="G88" i="16"/>
  <c r="F88" i="16"/>
  <c r="E88" i="16"/>
  <c r="D88" i="16"/>
  <c r="C88" i="16"/>
  <c r="B88" i="16"/>
  <c r="A88" i="16"/>
  <c r="G80" i="16"/>
  <c r="F80" i="16"/>
  <c r="E80" i="16"/>
  <c r="D80" i="16"/>
  <c r="C80" i="16"/>
  <c r="B80" i="16"/>
  <c r="A80" i="16"/>
  <c r="G79" i="16"/>
  <c r="F79" i="16"/>
  <c r="E79" i="16"/>
  <c r="D79" i="16"/>
  <c r="C79" i="16"/>
  <c r="B79" i="16"/>
  <c r="A79" i="16"/>
  <c r="G77" i="16"/>
  <c r="F77" i="16"/>
  <c r="E77" i="16"/>
  <c r="D77" i="16"/>
  <c r="C77" i="16"/>
  <c r="B77" i="16"/>
  <c r="A77" i="16"/>
  <c r="G69" i="16"/>
  <c r="F69" i="16"/>
  <c r="E69" i="16"/>
  <c r="D69" i="16"/>
  <c r="C69" i="16"/>
  <c r="B69" i="16"/>
  <c r="A69" i="16"/>
  <c r="G68" i="16"/>
  <c r="F68" i="16"/>
  <c r="E68" i="16"/>
  <c r="D68" i="16"/>
  <c r="C68" i="16"/>
  <c r="B68" i="16"/>
  <c r="A68" i="16"/>
  <c r="G66" i="16"/>
  <c r="F66" i="16"/>
  <c r="E66" i="16"/>
  <c r="D66" i="16"/>
  <c r="C66" i="16"/>
  <c r="B66" i="16"/>
  <c r="A66" i="16"/>
  <c r="G65" i="16"/>
  <c r="F65" i="16"/>
  <c r="E65" i="16"/>
  <c r="D65" i="16"/>
  <c r="C65" i="16"/>
  <c r="B65" i="16"/>
  <c r="A65" i="16"/>
  <c r="G64" i="16"/>
  <c r="F64" i="16"/>
  <c r="E64" i="16"/>
  <c r="D64" i="16"/>
  <c r="C64" i="16"/>
  <c r="B64" i="16"/>
  <c r="A64" i="16"/>
  <c r="G63" i="16"/>
  <c r="F63" i="16"/>
  <c r="E63" i="16"/>
  <c r="D63" i="16"/>
  <c r="C63" i="16"/>
  <c r="B63" i="16"/>
  <c r="A63" i="16"/>
  <c r="G56" i="16"/>
  <c r="F56" i="16"/>
  <c r="E56" i="16"/>
  <c r="D56" i="16"/>
  <c r="C56" i="16"/>
  <c r="B56" i="16"/>
  <c r="A56" i="16"/>
  <c r="G55" i="16"/>
  <c r="F55" i="16"/>
  <c r="E55" i="16"/>
  <c r="D55" i="16"/>
  <c r="C55" i="16"/>
  <c r="B55" i="16"/>
  <c r="A55" i="16"/>
  <c r="G53" i="16"/>
  <c r="F53" i="16"/>
  <c r="E53" i="16"/>
  <c r="D53" i="16"/>
  <c r="C53" i="16"/>
  <c r="B53" i="16"/>
  <c r="A53" i="16"/>
  <c r="G52" i="16"/>
  <c r="F52" i="16"/>
  <c r="E52" i="16"/>
  <c r="D52" i="16"/>
  <c r="C52" i="16"/>
  <c r="B52" i="16"/>
  <c r="A52" i="16"/>
  <c r="G51" i="16"/>
  <c r="F51" i="16"/>
  <c r="E51" i="16"/>
  <c r="D51" i="16"/>
  <c r="C51" i="16"/>
  <c r="B51" i="16"/>
  <c r="A51" i="16"/>
  <c r="G44" i="16"/>
  <c r="F44" i="16"/>
  <c r="E44" i="16"/>
  <c r="D44" i="16"/>
  <c r="C44" i="16"/>
  <c r="B44" i="16"/>
  <c r="A44" i="16"/>
  <c r="G43" i="16"/>
  <c r="F43" i="16"/>
  <c r="E43" i="16"/>
  <c r="D43" i="16"/>
  <c r="C43" i="16"/>
  <c r="B43" i="16"/>
  <c r="A43" i="16"/>
  <c r="G41" i="16"/>
  <c r="F41" i="16"/>
  <c r="E41" i="16"/>
  <c r="D41" i="16"/>
  <c r="C41" i="16"/>
  <c r="B41" i="16"/>
  <c r="A41" i="16"/>
  <c r="G40" i="16"/>
  <c r="F40" i="16"/>
  <c r="E40" i="16"/>
  <c r="D40" i="16"/>
  <c r="C40" i="16"/>
  <c r="B40" i="16"/>
  <c r="A40" i="16"/>
  <c r="G39" i="16"/>
  <c r="F39" i="16"/>
  <c r="E39" i="16"/>
  <c r="D39" i="16"/>
  <c r="C39" i="16"/>
  <c r="B39" i="16"/>
  <c r="A39" i="16"/>
  <c r="G32" i="16"/>
  <c r="F32" i="16"/>
  <c r="E32" i="16"/>
  <c r="D32" i="16"/>
  <c r="C32" i="16"/>
  <c r="B32" i="16"/>
  <c r="A32" i="16"/>
  <c r="G31" i="16"/>
  <c r="F31" i="16"/>
  <c r="E31" i="16"/>
  <c r="D31" i="16"/>
  <c r="C31" i="16"/>
  <c r="B31" i="16"/>
  <c r="A31" i="16"/>
  <c r="G29" i="16"/>
  <c r="F29" i="16"/>
  <c r="E29" i="16"/>
  <c r="D29" i="16"/>
  <c r="C29" i="16"/>
  <c r="B29" i="16"/>
  <c r="A29" i="16"/>
  <c r="G28" i="16"/>
  <c r="F28" i="16"/>
  <c r="E28" i="16"/>
  <c r="D28" i="16"/>
  <c r="C28" i="16"/>
  <c r="B28" i="16"/>
  <c r="A28" i="16"/>
  <c r="G27" i="16"/>
  <c r="F27" i="16"/>
  <c r="E27" i="16"/>
  <c r="D27" i="16"/>
  <c r="C27" i="16"/>
  <c r="B27" i="16"/>
  <c r="A27" i="16"/>
  <c r="G26" i="16"/>
  <c r="F26" i="16"/>
  <c r="E26" i="16"/>
  <c r="D26" i="16"/>
  <c r="C26" i="16"/>
  <c r="B26" i="16"/>
  <c r="A26" i="16"/>
  <c r="G19" i="16"/>
  <c r="F19" i="16"/>
  <c r="E19" i="16"/>
  <c r="D19" i="16"/>
  <c r="C19" i="16"/>
  <c r="B19" i="16"/>
  <c r="A19" i="16"/>
  <c r="G18" i="16"/>
  <c r="F18" i="16"/>
  <c r="E18" i="16"/>
  <c r="D18" i="16"/>
  <c r="C18" i="16"/>
  <c r="B18" i="16"/>
  <c r="A18" i="16"/>
  <c r="G16" i="16"/>
  <c r="F16" i="16"/>
  <c r="E16" i="16"/>
  <c r="D16" i="16"/>
  <c r="C16" i="16"/>
  <c r="B16" i="16"/>
  <c r="A16" i="16"/>
  <c r="G15" i="16"/>
  <c r="F15" i="16"/>
  <c r="E15" i="16"/>
  <c r="D15" i="16"/>
  <c r="C15" i="16"/>
  <c r="B15" i="16"/>
  <c r="A15" i="16"/>
  <c r="G14" i="16"/>
  <c r="F14" i="16"/>
  <c r="E14" i="16"/>
  <c r="D14" i="16"/>
  <c r="C14" i="16"/>
  <c r="B14" i="16"/>
  <c r="A14" i="16"/>
  <c r="G13" i="16"/>
  <c r="F13" i="16"/>
  <c r="E13" i="16"/>
  <c r="D13" i="16"/>
  <c r="C13" i="16"/>
  <c r="B13" i="16"/>
  <c r="A13" i="16"/>
  <c r="E189" i="15"/>
  <c r="B160" i="15"/>
  <c r="C160" i="15"/>
  <c r="D160" i="15"/>
  <c r="E160" i="15"/>
  <c r="E163" i="15" s="1"/>
  <c r="F160" i="15"/>
  <c r="G160" i="15"/>
  <c r="A160" i="15"/>
  <c r="B154" i="15"/>
  <c r="C154" i="15"/>
  <c r="D154" i="15"/>
  <c r="E154" i="15"/>
  <c r="F154" i="15"/>
  <c r="G154" i="15"/>
  <c r="A154" i="15"/>
  <c r="B144" i="15"/>
  <c r="C144" i="15"/>
  <c r="D144" i="15"/>
  <c r="E144" i="15"/>
  <c r="E147" i="15" s="1"/>
  <c r="F144" i="15"/>
  <c r="G144" i="15"/>
  <c r="A144" i="15"/>
  <c r="B138" i="15"/>
  <c r="C138" i="15"/>
  <c r="D138" i="15"/>
  <c r="E138" i="15"/>
  <c r="E141" i="15" s="1"/>
  <c r="F138" i="15"/>
  <c r="G138" i="15"/>
  <c r="A138" i="15"/>
  <c r="B128" i="15"/>
  <c r="C128" i="15"/>
  <c r="D128" i="15"/>
  <c r="E128" i="15"/>
  <c r="E131" i="15" s="1"/>
  <c r="F128" i="15"/>
  <c r="G128" i="15"/>
  <c r="A128" i="15"/>
  <c r="B122" i="15"/>
  <c r="C122" i="15"/>
  <c r="D122" i="15"/>
  <c r="E122" i="15"/>
  <c r="F122" i="15"/>
  <c r="G122" i="15"/>
  <c r="A122" i="15"/>
  <c r="B95" i="15"/>
  <c r="C95" i="15"/>
  <c r="D95" i="15"/>
  <c r="E95" i="15"/>
  <c r="E98" i="15" s="1"/>
  <c r="F95" i="15"/>
  <c r="G95" i="15"/>
  <c r="A95" i="15"/>
  <c r="B69" i="15"/>
  <c r="C69" i="15"/>
  <c r="D69" i="15"/>
  <c r="E69" i="15"/>
  <c r="E72" i="15" s="1"/>
  <c r="F69" i="15"/>
  <c r="G69" i="15"/>
  <c r="A69" i="15"/>
  <c r="B63" i="15"/>
  <c r="C63" i="15"/>
  <c r="D63" i="15"/>
  <c r="E63" i="15"/>
  <c r="F63" i="15"/>
  <c r="G63" i="15"/>
  <c r="A63" i="15"/>
  <c r="A53" i="15"/>
  <c r="B53" i="15"/>
  <c r="C53" i="15"/>
  <c r="D53" i="15"/>
  <c r="E53" i="15"/>
  <c r="F53" i="15"/>
  <c r="G53" i="15"/>
  <c r="A47" i="15"/>
  <c r="B47" i="15"/>
  <c r="C47" i="15"/>
  <c r="D47" i="15"/>
  <c r="E47" i="15"/>
  <c r="F47" i="15"/>
  <c r="G47" i="15"/>
  <c r="B36" i="15"/>
  <c r="C36" i="15"/>
  <c r="C40" i="15" s="1"/>
  <c r="D36" i="15"/>
  <c r="E36" i="15"/>
  <c r="E40" i="15" s="1"/>
  <c r="F36" i="15"/>
  <c r="G36" i="15"/>
  <c r="A36" i="15"/>
  <c r="B30" i="15"/>
  <c r="C30" i="15"/>
  <c r="D30" i="15"/>
  <c r="E30" i="15"/>
  <c r="E33" i="15" s="1"/>
  <c r="F30" i="15"/>
  <c r="G30" i="15"/>
  <c r="A30" i="15"/>
  <c r="G189" i="15"/>
  <c r="D189" i="15"/>
  <c r="G179" i="15"/>
  <c r="E179" i="15"/>
  <c r="D179" i="15"/>
  <c r="C179" i="15"/>
  <c r="B179" i="15"/>
  <c r="G173" i="15"/>
  <c r="E173" i="15"/>
  <c r="D173" i="15"/>
  <c r="C173" i="15"/>
  <c r="B173" i="15"/>
  <c r="D157" i="15"/>
  <c r="G115" i="15"/>
  <c r="E115" i="15"/>
  <c r="D115" i="15"/>
  <c r="C115" i="15"/>
  <c r="B115" i="15"/>
  <c r="G109" i="15"/>
  <c r="E109" i="15"/>
  <c r="D109" i="15"/>
  <c r="C109" i="15"/>
  <c r="B109" i="15"/>
  <c r="G88" i="15"/>
  <c r="E88" i="15"/>
  <c r="D88" i="15"/>
  <c r="C88" i="15"/>
  <c r="B88" i="15"/>
  <c r="G82" i="15"/>
  <c r="E82" i="15"/>
  <c r="D82" i="15"/>
  <c r="C82" i="15"/>
  <c r="B82" i="15"/>
  <c r="G23" i="15"/>
  <c r="E23" i="15"/>
  <c r="D23" i="15"/>
  <c r="C23" i="15"/>
  <c r="B23" i="15"/>
  <c r="G17" i="15"/>
  <c r="E17" i="15"/>
  <c r="D17" i="15"/>
  <c r="C17" i="15"/>
  <c r="B17" i="15"/>
  <c r="D141" i="15" l="1"/>
  <c r="C163" i="15"/>
  <c r="E125" i="15"/>
  <c r="D131" i="15"/>
  <c r="G163" i="15"/>
  <c r="D163" i="15"/>
  <c r="C33" i="15"/>
  <c r="D147" i="15"/>
  <c r="B189" i="15"/>
  <c r="B147" i="15"/>
  <c r="C189" i="15"/>
  <c r="C125" i="15"/>
  <c r="E157" i="15"/>
  <c r="G33" i="15"/>
  <c r="B125" i="15"/>
  <c r="B98" i="15"/>
  <c r="E20" i="16"/>
  <c r="B45" i="16"/>
  <c r="C57" i="16"/>
  <c r="G57" i="16"/>
  <c r="B57" i="16"/>
  <c r="D70" i="16"/>
  <c r="C81" i="16"/>
  <c r="G81" i="16"/>
  <c r="B95" i="16"/>
  <c r="D108" i="16"/>
  <c r="C121" i="16"/>
  <c r="B134" i="16"/>
  <c r="D147" i="16"/>
  <c r="E157" i="16"/>
  <c r="B20" i="16"/>
  <c r="E33" i="16"/>
  <c r="G45" i="16"/>
  <c r="D57" i="16"/>
  <c r="E70" i="16"/>
  <c r="D81" i="16"/>
  <c r="C95" i="16"/>
  <c r="G95" i="16"/>
  <c r="E108" i="16"/>
  <c r="D121" i="16"/>
  <c r="C134" i="16"/>
  <c r="G134" i="16"/>
  <c r="E147" i="16"/>
  <c r="B157" i="16"/>
  <c r="G157" i="16"/>
  <c r="D33" i="16"/>
  <c r="C20" i="16"/>
  <c r="G20" i="16"/>
  <c r="B33" i="16"/>
  <c r="D45" i="16"/>
  <c r="C45" i="16"/>
  <c r="E57" i="16"/>
  <c r="B70" i="16"/>
  <c r="G70" i="16"/>
  <c r="E81" i="16"/>
  <c r="D95" i="16"/>
  <c r="B108" i="16"/>
  <c r="E121" i="16"/>
  <c r="D134" i="16"/>
  <c r="C157" i="16"/>
  <c r="D20" i="16"/>
  <c r="C33" i="16"/>
  <c r="G33" i="16"/>
  <c r="E45" i="16"/>
  <c r="C70" i="16"/>
  <c r="B81" i="16"/>
  <c r="E95" i="16"/>
  <c r="C108" i="16"/>
  <c r="G108" i="16"/>
  <c r="B121" i="16"/>
  <c r="G121" i="16"/>
  <c r="E134" i="16"/>
  <c r="C147" i="16"/>
  <c r="G147" i="16"/>
  <c r="B147" i="16"/>
  <c r="D157" i="16"/>
  <c r="G66" i="15"/>
  <c r="C141" i="15"/>
  <c r="G157" i="15"/>
  <c r="G125" i="15"/>
  <c r="C157" i="15"/>
  <c r="B163" i="15"/>
  <c r="B131" i="15"/>
  <c r="G141" i="15"/>
  <c r="G147" i="15"/>
  <c r="C72" i="15"/>
  <c r="G131" i="15"/>
  <c r="B157" i="15"/>
  <c r="C147" i="15"/>
  <c r="B40" i="15"/>
  <c r="G72" i="15"/>
  <c r="D98" i="15"/>
  <c r="B141" i="15"/>
  <c r="D66" i="15"/>
  <c r="C131" i="15"/>
  <c r="B33" i="15"/>
  <c r="D125" i="15"/>
  <c r="D40" i="15"/>
  <c r="C56" i="15"/>
  <c r="B72" i="15"/>
  <c r="G98" i="15"/>
  <c r="C66" i="15"/>
  <c r="C98" i="15"/>
  <c r="E66" i="15"/>
  <c r="D72" i="15"/>
  <c r="G56" i="15"/>
  <c r="D33" i="15"/>
  <c r="G40" i="15"/>
  <c r="B50" i="15"/>
  <c r="C50" i="15"/>
  <c r="B66" i="15"/>
  <c r="G50" i="15"/>
  <c r="D50" i="15"/>
  <c r="B56" i="15"/>
  <c r="D56" i="15"/>
  <c r="E56" i="15"/>
  <c r="E50" i="15"/>
  <c r="E317" i="7" l="1"/>
  <c r="D317" i="7"/>
  <c r="C317" i="7"/>
  <c r="B317" i="7"/>
  <c r="B300" i="7"/>
  <c r="C300" i="7"/>
  <c r="D300" i="7"/>
  <c r="E300" i="7"/>
  <c r="C204" i="7"/>
  <c r="D204" i="7"/>
  <c r="E204" i="7"/>
  <c r="B204" i="7"/>
  <c r="E149" i="7"/>
  <c r="D149" i="7"/>
  <c r="C149" i="7"/>
  <c r="B149" i="7"/>
  <c r="C133" i="7"/>
  <c r="D133" i="7"/>
  <c r="E133" i="7"/>
  <c r="B133" i="7"/>
  <c r="G188" i="6" l="1"/>
  <c r="F188" i="6"/>
  <c r="E188" i="6"/>
  <c r="D188" i="6"/>
  <c r="C188" i="6"/>
  <c r="B188" i="6"/>
  <c r="A188" i="6"/>
  <c r="G178" i="6"/>
  <c r="F178" i="6"/>
  <c r="E178" i="6"/>
  <c r="D178" i="6"/>
  <c r="C178" i="6"/>
  <c r="B178" i="6"/>
  <c r="A178" i="6"/>
  <c r="G119" i="6"/>
  <c r="F119" i="6"/>
  <c r="E119" i="6"/>
  <c r="D119" i="6"/>
  <c r="C119" i="6"/>
  <c r="B119" i="6"/>
  <c r="A119" i="6"/>
  <c r="G86" i="6"/>
  <c r="F86" i="6"/>
  <c r="E86" i="6"/>
  <c r="D86" i="6"/>
  <c r="C86" i="6"/>
  <c r="B86" i="6"/>
  <c r="A86" i="6"/>
  <c r="G77" i="6"/>
  <c r="F77" i="6"/>
  <c r="E77" i="6"/>
  <c r="D77" i="6"/>
  <c r="C77" i="6"/>
  <c r="B77" i="6"/>
  <c r="A77" i="6"/>
  <c r="B363" i="7" l="1"/>
  <c r="C363" i="7"/>
  <c r="D363" i="7"/>
  <c r="E363" i="7"/>
  <c r="B353" i="7"/>
  <c r="C353" i="7"/>
  <c r="D353" i="7"/>
  <c r="E353" i="7"/>
  <c r="B327" i="7"/>
  <c r="C327" i="7"/>
  <c r="D327" i="7"/>
  <c r="E327" i="7"/>
  <c r="B338" i="7"/>
  <c r="C338" i="7"/>
  <c r="D338" i="7"/>
  <c r="E338" i="7"/>
  <c r="B344" i="7"/>
  <c r="C344" i="7"/>
  <c r="D344" i="7"/>
  <c r="E344" i="7"/>
  <c r="B287" i="7"/>
  <c r="C287" i="7"/>
  <c r="D287" i="7"/>
  <c r="E287" i="7"/>
  <c r="B299" i="7"/>
  <c r="C299" i="7"/>
  <c r="D299" i="7"/>
  <c r="E299" i="7"/>
  <c r="B306" i="7"/>
  <c r="C306" i="7"/>
  <c r="D306" i="7"/>
  <c r="E306" i="7"/>
  <c r="B316" i="7"/>
  <c r="C316" i="7"/>
  <c r="D316" i="7"/>
  <c r="E316" i="7"/>
  <c r="B251" i="7"/>
  <c r="C251" i="7"/>
  <c r="D251" i="7"/>
  <c r="E251" i="7"/>
  <c r="B262" i="7"/>
  <c r="C262" i="7"/>
  <c r="D262" i="7"/>
  <c r="E262" i="7"/>
  <c r="B268" i="7"/>
  <c r="C268" i="7"/>
  <c r="D268" i="7"/>
  <c r="E268" i="7"/>
  <c r="B277" i="7"/>
  <c r="C277" i="7"/>
  <c r="D277" i="7"/>
  <c r="E277" i="7"/>
  <c r="B215" i="7"/>
  <c r="C215" i="7"/>
  <c r="D215" i="7"/>
  <c r="E215" i="7"/>
  <c r="B226" i="7"/>
  <c r="C226" i="7"/>
  <c r="D226" i="7"/>
  <c r="E226" i="7"/>
  <c r="B232" i="7"/>
  <c r="C232" i="7"/>
  <c r="D232" i="7"/>
  <c r="E232" i="7"/>
  <c r="B241" i="7"/>
  <c r="C241" i="7"/>
  <c r="D241" i="7"/>
  <c r="E241" i="7"/>
  <c r="B193" i="7"/>
  <c r="C193" i="7"/>
  <c r="D193" i="7"/>
  <c r="E193" i="7"/>
  <c r="B203" i="7"/>
  <c r="C203" i="7"/>
  <c r="D203" i="7"/>
  <c r="E203" i="7"/>
  <c r="B159" i="7"/>
  <c r="C159" i="7"/>
  <c r="D159" i="7"/>
  <c r="E159" i="7"/>
  <c r="B170" i="7"/>
  <c r="C170" i="7"/>
  <c r="D170" i="7"/>
  <c r="E170" i="7"/>
  <c r="B176" i="7"/>
  <c r="C176" i="7"/>
  <c r="D176" i="7"/>
  <c r="E176" i="7"/>
  <c r="B185" i="7"/>
  <c r="C185" i="7"/>
  <c r="D185" i="7"/>
  <c r="E185" i="7"/>
  <c r="B121" i="7"/>
  <c r="C121" i="7"/>
  <c r="D121" i="7"/>
  <c r="E121" i="7"/>
  <c r="B132" i="7"/>
  <c r="C132" i="7"/>
  <c r="D132" i="7"/>
  <c r="E132" i="7"/>
  <c r="B139" i="7"/>
  <c r="C139" i="7"/>
  <c r="D139" i="7"/>
  <c r="E139" i="7"/>
  <c r="B148" i="7"/>
  <c r="C148" i="7"/>
  <c r="D148" i="7"/>
  <c r="E148" i="7"/>
  <c r="B87" i="7"/>
  <c r="C87" i="7"/>
  <c r="D87" i="7"/>
  <c r="E87" i="7"/>
  <c r="B97" i="7"/>
  <c r="C97" i="7"/>
  <c r="D97" i="7"/>
  <c r="E97" i="7"/>
  <c r="B103" i="7"/>
  <c r="C103" i="7"/>
  <c r="D103" i="7"/>
  <c r="E103" i="7"/>
  <c r="B111" i="7"/>
  <c r="C111" i="7"/>
  <c r="D111" i="7"/>
  <c r="E111" i="7"/>
  <c r="B68" i="7"/>
  <c r="C68" i="7"/>
  <c r="D68" i="7"/>
  <c r="E68" i="7"/>
  <c r="B77" i="7"/>
  <c r="C77" i="7"/>
  <c r="D77" i="7"/>
  <c r="E77" i="7"/>
  <c r="B51" i="7"/>
  <c r="C51" i="7"/>
  <c r="D51" i="7"/>
  <c r="E51" i="7"/>
  <c r="B62" i="7"/>
  <c r="C62" i="7"/>
  <c r="D62" i="7"/>
  <c r="E62" i="7"/>
  <c r="B17" i="7"/>
  <c r="C17" i="7"/>
  <c r="D17" i="7"/>
  <c r="E17" i="7"/>
  <c r="B26" i="7"/>
  <c r="C26" i="7"/>
  <c r="D26" i="7"/>
  <c r="E26" i="7"/>
  <c r="B32" i="7"/>
  <c r="C32" i="7"/>
  <c r="D32" i="7"/>
  <c r="E32" i="7"/>
  <c r="B41" i="7"/>
  <c r="C41" i="7"/>
  <c r="D41" i="7"/>
  <c r="E41" i="7"/>
  <c r="E413" i="7" l="1"/>
  <c r="E421" i="7"/>
  <c r="E415" i="7"/>
  <c r="E414" i="7"/>
  <c r="E420" i="7"/>
  <c r="H420" i="7" s="1"/>
  <c r="E412" i="7"/>
  <c r="E418" i="7"/>
  <c r="H418" i="7" s="1"/>
  <c r="E419" i="7"/>
  <c r="H419" i="7" s="1"/>
  <c r="B234" i="6"/>
  <c r="C234" i="6"/>
  <c r="D234" i="6"/>
  <c r="E234" i="6"/>
  <c r="F234" i="6"/>
  <c r="G234" i="6"/>
  <c r="A234" i="6"/>
  <c r="B224" i="6"/>
  <c r="C224" i="6"/>
  <c r="D224" i="6"/>
  <c r="E224" i="6"/>
  <c r="F224" i="6"/>
  <c r="G224" i="6"/>
  <c r="A224" i="6"/>
  <c r="A212" i="6"/>
  <c r="B212" i="6"/>
  <c r="C212" i="6"/>
  <c r="D212" i="6"/>
  <c r="E212" i="6"/>
  <c r="F212" i="6"/>
  <c r="G212" i="6"/>
  <c r="A213" i="6"/>
  <c r="B213" i="6"/>
  <c r="C213" i="6"/>
  <c r="D213" i="6"/>
  <c r="E213" i="6"/>
  <c r="F213" i="6"/>
  <c r="G213" i="6"/>
  <c r="A214" i="6"/>
  <c r="B214" i="6"/>
  <c r="C214" i="6"/>
  <c r="D214" i="6"/>
  <c r="E214" i="6"/>
  <c r="F214" i="6"/>
  <c r="G214" i="6"/>
  <c r="A215" i="6"/>
  <c r="B215" i="6"/>
  <c r="C215" i="6"/>
  <c r="D215" i="6"/>
  <c r="E215" i="6"/>
  <c r="F215" i="6"/>
  <c r="G215" i="6"/>
  <c r="A216" i="6"/>
  <c r="B216" i="6"/>
  <c r="C216" i="6"/>
  <c r="D216" i="6"/>
  <c r="E216" i="6"/>
  <c r="F216" i="6"/>
  <c r="G216" i="6"/>
  <c r="A217" i="6"/>
  <c r="B217" i="6"/>
  <c r="C217" i="6"/>
  <c r="D217" i="6"/>
  <c r="E217" i="6"/>
  <c r="F217" i="6"/>
  <c r="G217" i="6"/>
  <c r="B211" i="6"/>
  <c r="C211" i="6"/>
  <c r="D211" i="6"/>
  <c r="E211" i="6"/>
  <c r="F211" i="6"/>
  <c r="G211" i="6"/>
  <c r="A211" i="6"/>
  <c r="A208" i="6"/>
  <c r="B208" i="6"/>
  <c r="C208" i="6"/>
  <c r="D208" i="6"/>
  <c r="E208" i="6"/>
  <c r="F208" i="6"/>
  <c r="G208" i="6"/>
  <c r="A207" i="6"/>
  <c r="B207" i="6"/>
  <c r="C207" i="6"/>
  <c r="D207" i="6"/>
  <c r="E207" i="6"/>
  <c r="F207" i="6"/>
  <c r="G207" i="6"/>
  <c r="A203" i="6"/>
  <c r="B203" i="6"/>
  <c r="C203" i="6"/>
  <c r="D203" i="6"/>
  <c r="E203" i="6"/>
  <c r="F203" i="6"/>
  <c r="G203" i="6"/>
  <c r="A204" i="6"/>
  <c r="B204" i="6"/>
  <c r="C204" i="6"/>
  <c r="D204" i="6"/>
  <c r="E204" i="6"/>
  <c r="F204" i="6"/>
  <c r="G204" i="6"/>
  <c r="A205" i="6"/>
  <c r="B205" i="6"/>
  <c r="C205" i="6"/>
  <c r="D205" i="6"/>
  <c r="E205" i="6"/>
  <c r="F205" i="6"/>
  <c r="G205" i="6"/>
  <c r="A206" i="6"/>
  <c r="B206" i="6"/>
  <c r="C206" i="6"/>
  <c r="D206" i="6"/>
  <c r="E206" i="6"/>
  <c r="F206" i="6"/>
  <c r="G206" i="6"/>
  <c r="B202" i="6"/>
  <c r="C202" i="6"/>
  <c r="D202" i="6"/>
  <c r="E202" i="6"/>
  <c r="F202" i="6"/>
  <c r="G202" i="6"/>
  <c r="A202" i="6"/>
  <c r="A190" i="6" l="1"/>
  <c r="B190" i="6"/>
  <c r="C190" i="6"/>
  <c r="D190" i="6"/>
  <c r="E190" i="6"/>
  <c r="F190" i="6"/>
  <c r="G190" i="6"/>
  <c r="A191" i="6"/>
  <c r="B191" i="6"/>
  <c r="C191" i="6"/>
  <c r="D191" i="6"/>
  <c r="E191" i="6"/>
  <c r="F191" i="6"/>
  <c r="G191" i="6"/>
  <c r="A192" i="6"/>
  <c r="B192" i="6"/>
  <c r="C192" i="6"/>
  <c r="D192" i="6"/>
  <c r="E192" i="6"/>
  <c r="F192" i="6"/>
  <c r="G192" i="6"/>
  <c r="A193" i="6"/>
  <c r="B193" i="6"/>
  <c r="C193" i="6"/>
  <c r="D193" i="6"/>
  <c r="E193" i="6"/>
  <c r="F193" i="6"/>
  <c r="G193" i="6"/>
  <c r="A194" i="6"/>
  <c r="B194" i="6"/>
  <c r="C194" i="6"/>
  <c r="D194" i="6"/>
  <c r="E194" i="6"/>
  <c r="F194" i="6"/>
  <c r="G194" i="6"/>
  <c r="A195" i="6"/>
  <c r="B195" i="6"/>
  <c r="C195" i="6"/>
  <c r="D195" i="6"/>
  <c r="E195" i="6"/>
  <c r="F195" i="6"/>
  <c r="G195" i="6"/>
  <c r="B189" i="6"/>
  <c r="C189" i="6"/>
  <c r="D189" i="6"/>
  <c r="E189" i="6"/>
  <c r="F189" i="6"/>
  <c r="G189" i="6"/>
  <c r="A189" i="6"/>
  <c r="A180" i="6"/>
  <c r="B180" i="6"/>
  <c r="C180" i="6"/>
  <c r="D180" i="6"/>
  <c r="E180" i="6"/>
  <c r="F180" i="6"/>
  <c r="G180" i="6"/>
  <c r="A181" i="6"/>
  <c r="B181" i="6"/>
  <c r="C181" i="6"/>
  <c r="D181" i="6"/>
  <c r="E181" i="6"/>
  <c r="F181" i="6"/>
  <c r="G181" i="6"/>
  <c r="A182" i="6"/>
  <c r="B182" i="6"/>
  <c r="C182" i="6"/>
  <c r="D182" i="6"/>
  <c r="E182" i="6"/>
  <c r="F182" i="6"/>
  <c r="G182" i="6"/>
  <c r="A183" i="6"/>
  <c r="B183" i="6"/>
  <c r="C183" i="6"/>
  <c r="D183" i="6"/>
  <c r="E183" i="6"/>
  <c r="F183" i="6"/>
  <c r="G183" i="6"/>
  <c r="A184" i="6"/>
  <c r="B184" i="6"/>
  <c r="C184" i="6"/>
  <c r="D184" i="6"/>
  <c r="E184" i="6"/>
  <c r="F184" i="6"/>
  <c r="G184" i="6"/>
  <c r="A185" i="6"/>
  <c r="B185" i="6"/>
  <c r="C185" i="6"/>
  <c r="D185" i="6"/>
  <c r="E185" i="6"/>
  <c r="F185" i="6"/>
  <c r="G185" i="6"/>
  <c r="B179" i="6"/>
  <c r="C179" i="6"/>
  <c r="D179" i="6"/>
  <c r="E179" i="6"/>
  <c r="F179" i="6"/>
  <c r="G179" i="6"/>
  <c r="A179" i="6"/>
  <c r="A166" i="6"/>
  <c r="B166" i="6"/>
  <c r="C166" i="6"/>
  <c r="D166" i="6"/>
  <c r="E166" i="6"/>
  <c r="F166" i="6"/>
  <c r="G166" i="6"/>
  <c r="A167" i="6"/>
  <c r="B167" i="6"/>
  <c r="C167" i="6"/>
  <c r="D167" i="6"/>
  <c r="E167" i="6"/>
  <c r="F167" i="6"/>
  <c r="G167" i="6"/>
  <c r="A168" i="6"/>
  <c r="B168" i="6"/>
  <c r="C168" i="6"/>
  <c r="D168" i="6"/>
  <c r="E168" i="6"/>
  <c r="F168" i="6"/>
  <c r="G168" i="6"/>
  <c r="A169" i="6"/>
  <c r="B169" i="6"/>
  <c r="C169" i="6"/>
  <c r="D169" i="6"/>
  <c r="E169" i="6"/>
  <c r="F169" i="6"/>
  <c r="G169" i="6"/>
  <c r="A170" i="6"/>
  <c r="B170" i="6"/>
  <c r="C170" i="6"/>
  <c r="D170" i="6"/>
  <c r="E170" i="6"/>
  <c r="F170" i="6"/>
  <c r="G170" i="6"/>
  <c r="A171" i="6"/>
  <c r="B171" i="6"/>
  <c r="C171" i="6"/>
  <c r="D171" i="6"/>
  <c r="E171" i="6"/>
  <c r="F171" i="6"/>
  <c r="G171" i="6"/>
  <c r="B165" i="6"/>
  <c r="C165" i="6"/>
  <c r="D165" i="6"/>
  <c r="E165" i="6"/>
  <c r="F165" i="6"/>
  <c r="G165" i="6"/>
  <c r="A165" i="6"/>
  <c r="A157" i="6"/>
  <c r="B157" i="6"/>
  <c r="C157" i="6"/>
  <c r="D157" i="6"/>
  <c r="E157" i="6"/>
  <c r="F157" i="6"/>
  <c r="G157" i="6"/>
  <c r="A158" i="6"/>
  <c r="B158" i="6"/>
  <c r="C158" i="6"/>
  <c r="D158" i="6"/>
  <c r="E158" i="6"/>
  <c r="F158" i="6"/>
  <c r="G158" i="6"/>
  <c r="A159" i="6"/>
  <c r="B159" i="6"/>
  <c r="C159" i="6"/>
  <c r="D159" i="6"/>
  <c r="E159" i="6"/>
  <c r="F159" i="6"/>
  <c r="G159" i="6"/>
  <c r="A160" i="6"/>
  <c r="B160" i="6"/>
  <c r="C160" i="6"/>
  <c r="D160" i="6"/>
  <c r="E160" i="6"/>
  <c r="F160" i="6"/>
  <c r="G160" i="6"/>
  <c r="A161" i="6"/>
  <c r="B161" i="6"/>
  <c r="C161" i="6"/>
  <c r="D161" i="6"/>
  <c r="E161" i="6"/>
  <c r="F161" i="6"/>
  <c r="G161" i="6"/>
  <c r="A162" i="6"/>
  <c r="B162" i="6"/>
  <c r="C162" i="6"/>
  <c r="D162" i="6"/>
  <c r="E162" i="6"/>
  <c r="F162" i="6"/>
  <c r="G162" i="6"/>
  <c r="B156" i="6"/>
  <c r="C156" i="6"/>
  <c r="D156" i="6"/>
  <c r="E156" i="6"/>
  <c r="F156" i="6"/>
  <c r="G156" i="6"/>
  <c r="A156" i="6"/>
  <c r="A144" i="6"/>
  <c r="B144" i="6"/>
  <c r="C144" i="6"/>
  <c r="D144" i="6"/>
  <c r="E144" i="6"/>
  <c r="F144" i="6"/>
  <c r="G144" i="6"/>
  <c r="A145" i="6"/>
  <c r="B145" i="6"/>
  <c r="C145" i="6"/>
  <c r="D145" i="6"/>
  <c r="E145" i="6"/>
  <c r="F145" i="6"/>
  <c r="G145" i="6"/>
  <c r="A146" i="6"/>
  <c r="B146" i="6"/>
  <c r="C146" i="6"/>
  <c r="D146" i="6"/>
  <c r="E146" i="6"/>
  <c r="F146" i="6"/>
  <c r="G146" i="6"/>
  <c r="A147" i="6"/>
  <c r="B147" i="6"/>
  <c r="C147" i="6"/>
  <c r="D147" i="6"/>
  <c r="E147" i="6"/>
  <c r="F147" i="6"/>
  <c r="G147" i="6"/>
  <c r="A148" i="6"/>
  <c r="B148" i="6"/>
  <c r="C148" i="6"/>
  <c r="D148" i="6"/>
  <c r="E148" i="6"/>
  <c r="F148" i="6"/>
  <c r="G148" i="6"/>
  <c r="A149" i="6"/>
  <c r="B149" i="6"/>
  <c r="C149" i="6"/>
  <c r="D149" i="6"/>
  <c r="E149" i="6"/>
  <c r="F149" i="6"/>
  <c r="G149" i="6"/>
  <c r="B143" i="6"/>
  <c r="C143" i="6"/>
  <c r="D143" i="6"/>
  <c r="E143" i="6"/>
  <c r="F143" i="6"/>
  <c r="G143" i="6"/>
  <c r="A143" i="6"/>
  <c r="A135" i="6"/>
  <c r="B135" i="6"/>
  <c r="C135" i="6"/>
  <c r="D135" i="6"/>
  <c r="E135" i="6"/>
  <c r="F135" i="6"/>
  <c r="G135" i="6"/>
  <c r="A136" i="6"/>
  <c r="B136" i="6"/>
  <c r="C136" i="6"/>
  <c r="D136" i="6"/>
  <c r="E136" i="6"/>
  <c r="F136" i="6"/>
  <c r="G136" i="6"/>
  <c r="A137" i="6"/>
  <c r="B137" i="6"/>
  <c r="C137" i="6"/>
  <c r="D137" i="6"/>
  <c r="E137" i="6"/>
  <c r="F137" i="6"/>
  <c r="G137" i="6"/>
  <c r="A138" i="6"/>
  <c r="B138" i="6"/>
  <c r="C138" i="6"/>
  <c r="D138" i="6"/>
  <c r="E138" i="6"/>
  <c r="F138" i="6"/>
  <c r="G138" i="6"/>
  <c r="A139" i="6"/>
  <c r="B139" i="6"/>
  <c r="C139" i="6"/>
  <c r="D139" i="6"/>
  <c r="E139" i="6"/>
  <c r="F139" i="6"/>
  <c r="G139" i="6"/>
  <c r="A140" i="6"/>
  <c r="B140" i="6"/>
  <c r="C140" i="6"/>
  <c r="D140" i="6"/>
  <c r="E140" i="6"/>
  <c r="F140" i="6"/>
  <c r="G140" i="6"/>
  <c r="B134" i="6"/>
  <c r="C134" i="6"/>
  <c r="D134" i="6"/>
  <c r="E134" i="6"/>
  <c r="F134" i="6"/>
  <c r="G134" i="6"/>
  <c r="A134" i="6"/>
  <c r="A121" i="6"/>
  <c r="B121" i="6"/>
  <c r="C121" i="6"/>
  <c r="D121" i="6"/>
  <c r="E121" i="6"/>
  <c r="F121" i="6"/>
  <c r="G121" i="6"/>
  <c r="A122" i="6"/>
  <c r="B122" i="6"/>
  <c r="C122" i="6"/>
  <c r="D122" i="6"/>
  <c r="E122" i="6"/>
  <c r="F122" i="6"/>
  <c r="G122" i="6"/>
  <c r="A123" i="6"/>
  <c r="B123" i="6"/>
  <c r="C123" i="6"/>
  <c r="D123" i="6"/>
  <c r="E123" i="6"/>
  <c r="F123" i="6"/>
  <c r="G123" i="6"/>
  <c r="A124" i="6"/>
  <c r="B124" i="6"/>
  <c r="C124" i="6"/>
  <c r="D124" i="6"/>
  <c r="E124" i="6"/>
  <c r="F124" i="6"/>
  <c r="G124" i="6"/>
  <c r="A125" i="6"/>
  <c r="B125" i="6"/>
  <c r="C125" i="6"/>
  <c r="D125" i="6"/>
  <c r="E125" i="6"/>
  <c r="F125" i="6"/>
  <c r="G125" i="6"/>
  <c r="A126" i="6"/>
  <c r="B126" i="6"/>
  <c r="C126" i="6"/>
  <c r="D126" i="6"/>
  <c r="E126" i="6"/>
  <c r="F126" i="6"/>
  <c r="G126" i="6"/>
  <c r="B120" i="6"/>
  <c r="C120" i="6"/>
  <c r="D120" i="6"/>
  <c r="E120" i="6"/>
  <c r="F120" i="6"/>
  <c r="G120" i="6"/>
  <c r="A120" i="6"/>
  <c r="A109" i="6"/>
  <c r="B109" i="6"/>
  <c r="C109" i="6"/>
  <c r="D109" i="6"/>
  <c r="E109" i="6"/>
  <c r="F109" i="6"/>
  <c r="G109" i="6"/>
  <c r="A110" i="6"/>
  <c r="B110" i="6"/>
  <c r="C110" i="6"/>
  <c r="D110" i="6"/>
  <c r="E110" i="6"/>
  <c r="F110" i="6"/>
  <c r="G110" i="6"/>
  <c r="A111" i="6"/>
  <c r="B111" i="6"/>
  <c r="C111" i="6"/>
  <c r="D111" i="6"/>
  <c r="E111" i="6"/>
  <c r="F111" i="6"/>
  <c r="G111" i="6"/>
  <c r="A112" i="6"/>
  <c r="B112" i="6"/>
  <c r="C112" i="6"/>
  <c r="D112" i="6"/>
  <c r="E112" i="6"/>
  <c r="F112" i="6"/>
  <c r="G112" i="6"/>
  <c r="A113" i="6"/>
  <c r="B113" i="6"/>
  <c r="C113" i="6"/>
  <c r="D113" i="6"/>
  <c r="E113" i="6"/>
  <c r="F113" i="6"/>
  <c r="G113" i="6"/>
  <c r="A114" i="6"/>
  <c r="B114" i="6"/>
  <c r="C114" i="6"/>
  <c r="D114" i="6"/>
  <c r="E114" i="6"/>
  <c r="F114" i="6"/>
  <c r="G114" i="6"/>
  <c r="B108" i="6"/>
  <c r="C108" i="6"/>
  <c r="D108" i="6"/>
  <c r="E108" i="6"/>
  <c r="F108" i="6"/>
  <c r="G108" i="6"/>
  <c r="A108" i="6"/>
  <c r="A100" i="6"/>
  <c r="B100" i="6"/>
  <c r="C100" i="6"/>
  <c r="D100" i="6"/>
  <c r="E100" i="6"/>
  <c r="F100" i="6"/>
  <c r="G100" i="6"/>
  <c r="A101" i="6"/>
  <c r="B101" i="6"/>
  <c r="C101" i="6"/>
  <c r="D101" i="6"/>
  <c r="E101" i="6"/>
  <c r="F101" i="6"/>
  <c r="G101" i="6"/>
  <c r="A102" i="6"/>
  <c r="B102" i="6"/>
  <c r="C102" i="6"/>
  <c r="D102" i="6"/>
  <c r="E102" i="6"/>
  <c r="F102" i="6"/>
  <c r="G102" i="6"/>
  <c r="A103" i="6"/>
  <c r="B103" i="6"/>
  <c r="C103" i="6"/>
  <c r="D103" i="6"/>
  <c r="E103" i="6"/>
  <c r="F103" i="6"/>
  <c r="G103" i="6"/>
  <c r="A104" i="6"/>
  <c r="B104" i="6"/>
  <c r="C104" i="6"/>
  <c r="D104" i="6"/>
  <c r="E104" i="6"/>
  <c r="F104" i="6"/>
  <c r="G104" i="6"/>
  <c r="A105" i="6"/>
  <c r="B105" i="6"/>
  <c r="C105" i="6"/>
  <c r="D105" i="6"/>
  <c r="E105" i="6"/>
  <c r="F105" i="6"/>
  <c r="G105" i="6"/>
  <c r="B99" i="6"/>
  <c r="C99" i="6"/>
  <c r="D99" i="6"/>
  <c r="E99" i="6"/>
  <c r="F99" i="6"/>
  <c r="G99" i="6"/>
  <c r="A99" i="6"/>
  <c r="A66" i="6"/>
  <c r="B66" i="6"/>
  <c r="C66" i="6"/>
  <c r="D66" i="6"/>
  <c r="E66" i="6"/>
  <c r="F66" i="6"/>
  <c r="G66" i="6"/>
  <c r="A67" i="6"/>
  <c r="B67" i="6"/>
  <c r="C67" i="6"/>
  <c r="D67" i="6"/>
  <c r="E67" i="6"/>
  <c r="F67" i="6"/>
  <c r="G67" i="6"/>
  <c r="A68" i="6"/>
  <c r="B68" i="6"/>
  <c r="C68" i="6"/>
  <c r="D68" i="6"/>
  <c r="E68" i="6"/>
  <c r="F68" i="6"/>
  <c r="G68" i="6"/>
  <c r="A69" i="6"/>
  <c r="B69" i="6"/>
  <c r="C69" i="6"/>
  <c r="D69" i="6"/>
  <c r="E69" i="6"/>
  <c r="F69" i="6"/>
  <c r="G69" i="6"/>
  <c r="A70" i="6"/>
  <c r="B70" i="6"/>
  <c r="C70" i="6"/>
  <c r="D70" i="6"/>
  <c r="E70" i="6"/>
  <c r="F70" i="6"/>
  <c r="G70" i="6"/>
  <c r="B65" i="6"/>
  <c r="C65" i="6"/>
  <c r="D65" i="6"/>
  <c r="E65" i="6"/>
  <c r="F65" i="6"/>
  <c r="G65" i="6"/>
  <c r="A65" i="6"/>
  <c r="A88" i="6"/>
  <c r="B88" i="6"/>
  <c r="C88" i="6"/>
  <c r="D88" i="6"/>
  <c r="E88" i="6"/>
  <c r="F88" i="6"/>
  <c r="G88" i="6"/>
  <c r="A89" i="6"/>
  <c r="B89" i="6"/>
  <c r="C89" i="6"/>
  <c r="D89" i="6"/>
  <c r="E89" i="6"/>
  <c r="F89" i="6"/>
  <c r="G89" i="6"/>
  <c r="A90" i="6"/>
  <c r="B90" i="6"/>
  <c r="C90" i="6"/>
  <c r="D90" i="6"/>
  <c r="E90" i="6"/>
  <c r="F90" i="6"/>
  <c r="G90" i="6"/>
  <c r="A91" i="6"/>
  <c r="B91" i="6"/>
  <c r="C91" i="6"/>
  <c r="D91" i="6"/>
  <c r="E91" i="6"/>
  <c r="F91" i="6"/>
  <c r="G91" i="6"/>
  <c r="A92" i="6"/>
  <c r="B92" i="6"/>
  <c r="C92" i="6"/>
  <c r="D92" i="6"/>
  <c r="E92" i="6"/>
  <c r="F92" i="6"/>
  <c r="G92" i="6"/>
  <c r="B87" i="6"/>
  <c r="C87" i="6"/>
  <c r="D87" i="6"/>
  <c r="E87" i="6"/>
  <c r="F87" i="6"/>
  <c r="G87" i="6"/>
  <c r="A87" i="6"/>
  <c r="A79" i="6"/>
  <c r="B79" i="6"/>
  <c r="C79" i="6"/>
  <c r="D79" i="6"/>
  <c r="E79" i="6"/>
  <c r="F79" i="6"/>
  <c r="G79" i="6"/>
  <c r="A80" i="6"/>
  <c r="B80" i="6"/>
  <c r="C80" i="6"/>
  <c r="D80" i="6"/>
  <c r="E80" i="6"/>
  <c r="F80" i="6"/>
  <c r="G80" i="6"/>
  <c r="A81" i="6"/>
  <c r="B81" i="6"/>
  <c r="C81" i="6"/>
  <c r="D81" i="6"/>
  <c r="E81" i="6"/>
  <c r="F81" i="6"/>
  <c r="G81" i="6"/>
  <c r="A82" i="6"/>
  <c r="B82" i="6"/>
  <c r="C82" i="6"/>
  <c r="D82" i="6"/>
  <c r="E82" i="6"/>
  <c r="F82" i="6"/>
  <c r="G82" i="6"/>
  <c r="A83" i="6"/>
  <c r="B83" i="6"/>
  <c r="C83" i="6"/>
  <c r="D83" i="6"/>
  <c r="E83" i="6"/>
  <c r="F83" i="6"/>
  <c r="G83" i="6"/>
  <c r="B78" i="6"/>
  <c r="C78" i="6"/>
  <c r="D78" i="6"/>
  <c r="E78" i="6"/>
  <c r="F78" i="6"/>
  <c r="G78" i="6"/>
  <c r="A78" i="6"/>
  <c r="A58" i="6"/>
  <c r="B58" i="6"/>
  <c r="C58" i="6"/>
  <c r="D58" i="6"/>
  <c r="E58" i="6"/>
  <c r="F58" i="6"/>
  <c r="G58" i="6"/>
  <c r="A59" i="6"/>
  <c r="B59" i="6"/>
  <c r="C59" i="6"/>
  <c r="D59" i="6"/>
  <c r="E59" i="6"/>
  <c r="F59" i="6"/>
  <c r="G59" i="6"/>
  <c r="A60" i="6"/>
  <c r="B60" i="6"/>
  <c r="C60" i="6"/>
  <c r="D60" i="6"/>
  <c r="E60" i="6"/>
  <c r="F60" i="6"/>
  <c r="G60" i="6"/>
  <c r="A61" i="6"/>
  <c r="B61" i="6"/>
  <c r="C61" i="6"/>
  <c r="D61" i="6"/>
  <c r="E61" i="6"/>
  <c r="F61" i="6"/>
  <c r="G61" i="6"/>
  <c r="A62" i="6"/>
  <c r="B62" i="6"/>
  <c r="C62" i="6"/>
  <c r="D62" i="6"/>
  <c r="E62" i="6"/>
  <c r="F62" i="6"/>
  <c r="G62" i="6"/>
  <c r="B57" i="6"/>
  <c r="C57" i="6"/>
  <c r="D57" i="6"/>
  <c r="E57" i="6"/>
  <c r="F57" i="6"/>
  <c r="G57" i="6"/>
  <c r="A57" i="6"/>
  <c r="A45" i="6"/>
  <c r="B45" i="6"/>
  <c r="C45" i="6"/>
  <c r="D45" i="6"/>
  <c r="E45" i="6"/>
  <c r="F45" i="6"/>
  <c r="G45" i="6"/>
  <c r="A46" i="6"/>
  <c r="B46" i="6"/>
  <c r="C46" i="6"/>
  <c r="D46" i="6"/>
  <c r="E46" i="6"/>
  <c r="F46" i="6"/>
  <c r="G46" i="6"/>
  <c r="A47" i="6"/>
  <c r="B47" i="6"/>
  <c r="C47" i="6"/>
  <c r="D47" i="6"/>
  <c r="E47" i="6"/>
  <c r="F47" i="6"/>
  <c r="G47" i="6"/>
  <c r="A48" i="6"/>
  <c r="B48" i="6"/>
  <c r="C48" i="6"/>
  <c r="D48" i="6"/>
  <c r="E48" i="6"/>
  <c r="F48" i="6"/>
  <c r="G48" i="6"/>
  <c r="A49" i="6"/>
  <c r="B49" i="6"/>
  <c r="C49" i="6"/>
  <c r="D49" i="6"/>
  <c r="E49" i="6"/>
  <c r="F49" i="6"/>
  <c r="G49" i="6"/>
  <c r="A50" i="6"/>
  <c r="B50" i="6"/>
  <c r="C50" i="6"/>
  <c r="D50" i="6"/>
  <c r="E50" i="6"/>
  <c r="F50" i="6"/>
  <c r="G50" i="6"/>
  <c r="B44" i="6"/>
  <c r="C44" i="6"/>
  <c r="D44" i="6"/>
  <c r="E44" i="6"/>
  <c r="F44" i="6"/>
  <c r="G44" i="6"/>
  <c r="A44" i="6"/>
  <c r="A36" i="6"/>
  <c r="B36" i="6"/>
  <c r="C36" i="6"/>
  <c r="D36" i="6"/>
  <c r="E36" i="6"/>
  <c r="F36" i="6"/>
  <c r="G36" i="6"/>
  <c r="A37" i="6"/>
  <c r="B37" i="6"/>
  <c r="C37" i="6"/>
  <c r="D37" i="6"/>
  <c r="E37" i="6"/>
  <c r="F37" i="6"/>
  <c r="G37" i="6"/>
  <c r="A38" i="6"/>
  <c r="B38" i="6"/>
  <c r="C38" i="6"/>
  <c r="D38" i="6"/>
  <c r="E38" i="6"/>
  <c r="F38" i="6"/>
  <c r="G38" i="6"/>
  <c r="A39" i="6"/>
  <c r="B39" i="6"/>
  <c r="C39" i="6"/>
  <c r="D39" i="6"/>
  <c r="E39" i="6"/>
  <c r="F39" i="6"/>
  <c r="G39" i="6"/>
  <c r="A40" i="6"/>
  <c r="B40" i="6"/>
  <c r="C40" i="6"/>
  <c r="D40" i="6"/>
  <c r="E40" i="6"/>
  <c r="F40" i="6"/>
  <c r="G40" i="6"/>
  <c r="A41" i="6"/>
  <c r="B41" i="6"/>
  <c r="C41" i="6"/>
  <c r="D41" i="6"/>
  <c r="E41" i="6"/>
  <c r="F41" i="6"/>
  <c r="G41" i="6"/>
  <c r="B35" i="6"/>
  <c r="C35" i="6"/>
  <c r="D35" i="6"/>
  <c r="E35" i="6"/>
  <c r="F35" i="6"/>
  <c r="G35" i="6"/>
  <c r="A35" i="6"/>
  <c r="A23" i="6"/>
  <c r="B23" i="6"/>
  <c r="C23" i="6"/>
  <c r="D23" i="6"/>
  <c r="E23" i="6"/>
  <c r="F23" i="6"/>
  <c r="G23" i="6"/>
  <c r="A24" i="6"/>
  <c r="B24" i="6"/>
  <c r="C24" i="6"/>
  <c r="D24" i="6"/>
  <c r="E24" i="6"/>
  <c r="F24" i="6"/>
  <c r="G24" i="6"/>
  <c r="A25" i="6"/>
  <c r="B25" i="6"/>
  <c r="C25" i="6"/>
  <c r="D25" i="6"/>
  <c r="E25" i="6"/>
  <c r="F25" i="6"/>
  <c r="G25" i="6"/>
  <c r="A26" i="6"/>
  <c r="B26" i="6"/>
  <c r="C26" i="6"/>
  <c r="D26" i="6"/>
  <c r="E26" i="6"/>
  <c r="F26" i="6"/>
  <c r="G26" i="6"/>
  <c r="A27" i="6"/>
  <c r="B27" i="6"/>
  <c r="C27" i="6"/>
  <c r="D27" i="6"/>
  <c r="E27" i="6"/>
  <c r="F27" i="6"/>
  <c r="G27" i="6"/>
  <c r="A28" i="6"/>
  <c r="B28" i="6"/>
  <c r="C28" i="6"/>
  <c r="D28" i="6"/>
  <c r="E28" i="6"/>
  <c r="F28" i="6"/>
  <c r="G28" i="6"/>
  <c r="B22" i="6"/>
  <c r="C22" i="6"/>
  <c r="D22" i="6"/>
  <c r="E22" i="6"/>
  <c r="F22" i="6"/>
  <c r="G22" i="6"/>
  <c r="A22" i="6"/>
  <c r="A14" i="6"/>
  <c r="B14" i="6"/>
  <c r="C14" i="6"/>
  <c r="D14" i="6"/>
  <c r="E14" i="6"/>
  <c r="F14" i="6"/>
  <c r="G14" i="6"/>
  <c r="A15" i="6"/>
  <c r="B15" i="6"/>
  <c r="C15" i="6"/>
  <c r="D15" i="6"/>
  <c r="E15" i="6"/>
  <c r="F15" i="6"/>
  <c r="G15" i="6"/>
  <c r="A16" i="6"/>
  <c r="B16" i="6"/>
  <c r="C16" i="6"/>
  <c r="D16" i="6"/>
  <c r="E16" i="6"/>
  <c r="F16" i="6"/>
  <c r="G16" i="6"/>
  <c r="B17" i="6"/>
  <c r="C17" i="6"/>
  <c r="D17" i="6"/>
  <c r="E17" i="6"/>
  <c r="G17" i="6"/>
  <c r="A18" i="6"/>
  <c r="B18" i="6"/>
  <c r="C18" i="6"/>
  <c r="D18" i="6"/>
  <c r="E18" i="6"/>
  <c r="F18" i="6"/>
  <c r="G18" i="6"/>
  <c r="A19" i="6"/>
  <c r="B19" i="6"/>
  <c r="C19" i="6"/>
  <c r="D19" i="6"/>
  <c r="E19" i="6"/>
  <c r="F19" i="6"/>
  <c r="G19" i="6"/>
  <c r="F13" i="6"/>
  <c r="G13" i="6"/>
  <c r="B13" i="6"/>
  <c r="C13" i="6"/>
  <c r="D13" i="6"/>
  <c r="E13" i="6"/>
  <c r="A13" i="6"/>
  <c r="E210" i="8" l="1"/>
  <c r="H210" i="8" s="1"/>
  <c r="D210" i="8"/>
  <c r="C210" i="8"/>
  <c r="B210" i="8"/>
  <c r="E199" i="8"/>
  <c r="H199" i="8" s="1"/>
  <c r="D199" i="8"/>
  <c r="C199" i="8"/>
  <c r="B199" i="8"/>
  <c r="E192" i="8"/>
  <c r="H192" i="8" s="1"/>
  <c r="D192" i="8"/>
  <c r="C192" i="8"/>
  <c r="B192" i="8"/>
  <c r="E181" i="8"/>
  <c r="H181" i="8" s="1"/>
  <c r="D181" i="8"/>
  <c r="C181" i="8"/>
  <c r="B181" i="8"/>
  <c r="E174" i="8"/>
  <c r="H174" i="8" s="1"/>
  <c r="D174" i="8"/>
  <c r="C174" i="8"/>
  <c r="B174" i="8"/>
  <c r="E163" i="8"/>
  <c r="H163" i="8" s="1"/>
  <c r="D163" i="8"/>
  <c r="C163" i="8"/>
  <c r="B163" i="8"/>
  <c r="E156" i="8"/>
  <c r="H156" i="8" s="1"/>
  <c r="D156" i="8"/>
  <c r="C156" i="8"/>
  <c r="B156" i="8"/>
  <c r="E145" i="8"/>
  <c r="H145" i="8" s="1"/>
  <c r="D145" i="8"/>
  <c r="C145" i="8"/>
  <c r="B145" i="8"/>
  <c r="E138" i="8"/>
  <c r="H138" i="8" s="1"/>
  <c r="D138" i="8"/>
  <c r="C138" i="8"/>
  <c r="B138" i="8"/>
  <c r="E127" i="8"/>
  <c r="H127" i="8" s="1"/>
  <c r="D127" i="8"/>
  <c r="C127" i="8"/>
  <c r="B127" i="8"/>
  <c r="E120" i="8"/>
  <c r="H120" i="8" s="1"/>
  <c r="D120" i="8"/>
  <c r="C120" i="8"/>
  <c r="B120" i="8"/>
  <c r="E108" i="8"/>
  <c r="H108" i="8" s="1"/>
  <c r="D108" i="8"/>
  <c r="C108" i="8"/>
  <c r="B108" i="8"/>
  <c r="E97" i="8"/>
  <c r="H97" i="8" s="1"/>
  <c r="D97" i="8"/>
  <c r="C97" i="8"/>
  <c r="B97" i="8"/>
  <c r="E90" i="8"/>
  <c r="H90" i="8" s="1"/>
  <c r="D90" i="8"/>
  <c r="C90" i="8"/>
  <c r="B90" i="8"/>
  <c r="E79" i="8"/>
  <c r="H79" i="8" s="1"/>
  <c r="D79" i="8"/>
  <c r="C79" i="8"/>
  <c r="B79" i="8"/>
  <c r="E72" i="8"/>
  <c r="H72" i="8" s="1"/>
  <c r="D72" i="8"/>
  <c r="C72" i="8"/>
  <c r="B72" i="8"/>
  <c r="E61" i="8"/>
  <c r="H61" i="8" s="1"/>
  <c r="D61" i="8"/>
  <c r="C61" i="8"/>
  <c r="B61" i="8"/>
  <c r="E54" i="8"/>
  <c r="H54" i="8" s="1"/>
  <c r="D54" i="8"/>
  <c r="C54" i="8"/>
  <c r="B54" i="8"/>
  <c r="E43" i="8"/>
  <c r="H43" i="8" s="1"/>
  <c r="D43" i="8"/>
  <c r="C43" i="8"/>
  <c r="B43" i="8"/>
  <c r="E36" i="8"/>
  <c r="H36" i="8" s="1"/>
  <c r="D36" i="8"/>
  <c r="C36" i="8"/>
  <c r="B36" i="8"/>
  <c r="E25" i="8"/>
  <c r="H25" i="8" s="1"/>
  <c r="D25" i="8"/>
  <c r="C25" i="8"/>
  <c r="B25" i="8"/>
  <c r="E18" i="8"/>
  <c r="H18" i="8" s="1"/>
  <c r="D18" i="8"/>
  <c r="C18" i="8"/>
  <c r="B18" i="8"/>
  <c r="H401" i="7"/>
  <c r="H382" i="7"/>
  <c r="H363" i="7"/>
  <c r="H353" i="7"/>
  <c r="H344" i="7"/>
  <c r="H338" i="7"/>
  <c r="H327" i="7"/>
  <c r="H316" i="7"/>
  <c r="H306" i="7"/>
  <c r="H299" i="7"/>
  <c r="H287" i="7"/>
  <c r="H277" i="7"/>
  <c r="H268" i="7"/>
  <c r="H262" i="7"/>
  <c r="H251" i="7"/>
  <c r="H241" i="7"/>
  <c r="H232" i="7"/>
  <c r="H226" i="7"/>
  <c r="H215" i="7"/>
  <c r="H203" i="7"/>
  <c r="H193" i="7"/>
  <c r="H185" i="7"/>
  <c r="H176" i="7"/>
  <c r="H170" i="7"/>
  <c r="H159" i="7"/>
  <c r="H148" i="7"/>
  <c r="H139" i="7"/>
  <c r="H132" i="7"/>
  <c r="H121" i="7"/>
  <c r="H111" i="7"/>
  <c r="H103" i="7"/>
  <c r="H97" i="7"/>
  <c r="H87" i="7"/>
  <c r="H77" i="7"/>
  <c r="H68" i="7"/>
  <c r="H62" i="7"/>
  <c r="H51" i="7"/>
  <c r="H41" i="7"/>
  <c r="H32" i="7"/>
  <c r="H26" i="7"/>
  <c r="H17" i="7"/>
  <c r="E218" i="6"/>
  <c r="D218" i="6"/>
  <c r="C218" i="6"/>
  <c r="B218" i="6"/>
  <c r="E209" i="6"/>
  <c r="D209" i="6"/>
  <c r="C209" i="6"/>
  <c r="B209" i="6"/>
  <c r="E196" i="6"/>
  <c r="D196" i="6"/>
  <c r="C196" i="6"/>
  <c r="B196" i="6"/>
  <c r="E186" i="6"/>
  <c r="D186" i="6"/>
  <c r="C186" i="6"/>
  <c r="B186" i="6"/>
  <c r="E172" i="6"/>
  <c r="D172" i="6"/>
  <c r="C172" i="6"/>
  <c r="B172" i="6"/>
  <c r="E163" i="6"/>
  <c r="D163" i="6"/>
  <c r="C163" i="6"/>
  <c r="B163" i="6"/>
  <c r="E150" i="6"/>
  <c r="D150" i="6"/>
  <c r="C150" i="6"/>
  <c r="B150" i="6"/>
  <c r="E141" i="6"/>
  <c r="D141" i="6"/>
  <c r="C141" i="6"/>
  <c r="B141" i="6"/>
  <c r="E127" i="6"/>
  <c r="D127" i="6"/>
  <c r="C127" i="6"/>
  <c r="B127" i="6"/>
  <c r="E115" i="6"/>
  <c r="D115" i="6"/>
  <c r="C115" i="6"/>
  <c r="B115" i="6"/>
  <c r="E106" i="6"/>
  <c r="D106" i="6"/>
  <c r="C106" i="6"/>
  <c r="B106" i="6"/>
  <c r="E93" i="6"/>
  <c r="D93" i="6"/>
  <c r="C93" i="6"/>
  <c r="B93" i="6"/>
  <c r="E84" i="6"/>
  <c r="D84" i="6"/>
  <c r="C84" i="6"/>
  <c r="B84" i="6"/>
  <c r="E71" i="6"/>
  <c r="D71" i="6"/>
  <c r="C71" i="6"/>
  <c r="B71" i="6"/>
  <c r="E63" i="6"/>
  <c r="D63" i="6"/>
  <c r="C63" i="6"/>
  <c r="B63" i="6"/>
  <c r="E51" i="6"/>
  <c r="D51" i="6"/>
  <c r="C51" i="6"/>
  <c r="B51" i="6"/>
  <c r="E42" i="6"/>
  <c r="D42" i="6"/>
  <c r="C42" i="6"/>
  <c r="B42" i="6"/>
  <c r="E29" i="6"/>
  <c r="D29" i="6"/>
  <c r="C29" i="6"/>
  <c r="B29" i="6"/>
  <c r="E20" i="6"/>
  <c r="D20" i="6"/>
  <c r="C20" i="6"/>
  <c r="B20" i="6"/>
  <c r="C214" i="8" l="1"/>
  <c r="H415" i="7"/>
  <c r="H421" i="7"/>
  <c r="H413" i="7"/>
  <c r="H414" i="7"/>
  <c r="H412" i="7"/>
  <c r="H214" i="8"/>
  <c r="H213" i="8"/>
  <c r="E214" i="8"/>
  <c r="B214" i="8"/>
  <c r="B213" i="8"/>
  <c r="C213" i="8"/>
  <c r="D214" i="8"/>
  <c r="D213" i="8"/>
  <c r="E213" i="8"/>
  <c r="G210" i="8"/>
  <c r="G199" i="8"/>
  <c r="G192" i="8"/>
  <c r="G181" i="8"/>
  <c r="G174" i="8"/>
  <c r="G163" i="8"/>
  <c r="G156" i="8"/>
  <c r="G145" i="8"/>
  <c r="G138" i="8"/>
  <c r="G127" i="8"/>
  <c r="G120" i="8"/>
  <c r="G108" i="8"/>
  <c r="G97" i="8"/>
  <c r="G79" i="8"/>
  <c r="G72" i="8"/>
  <c r="G90" i="8"/>
  <c r="G61" i="8"/>
  <c r="G54" i="8"/>
  <c r="G43" i="8"/>
  <c r="G36" i="8"/>
  <c r="G25" i="8"/>
  <c r="G18" i="8"/>
  <c r="G213" i="8" l="1"/>
  <c r="G214" i="8"/>
  <c r="G363" i="7"/>
  <c r="G353" i="7"/>
  <c r="G338" i="7"/>
  <c r="G344" i="7"/>
  <c r="G327" i="7"/>
  <c r="G316" i="7"/>
  <c r="G299" i="7"/>
  <c r="G306" i="7"/>
  <c r="G287" i="7"/>
  <c r="G277" i="7"/>
  <c r="G262" i="7"/>
  <c r="G268" i="7"/>
  <c r="G251" i="7"/>
  <c r="G241" i="7"/>
  <c r="G226" i="7"/>
  <c r="G232" i="7"/>
  <c r="G215" i="7"/>
  <c r="G203" i="7"/>
  <c r="G193" i="7"/>
  <c r="G185" i="7"/>
  <c r="G170" i="7"/>
  <c r="G176" i="7"/>
  <c r="G159" i="7"/>
  <c r="G148" i="7"/>
  <c r="G132" i="7"/>
  <c r="G139" i="7"/>
  <c r="G121" i="7"/>
  <c r="G111" i="7"/>
  <c r="G97" i="7"/>
  <c r="G103" i="7"/>
  <c r="G87" i="7"/>
  <c r="G77" i="7"/>
  <c r="G62" i="7"/>
  <c r="G68" i="7"/>
  <c r="G51" i="7"/>
  <c r="G41" i="7"/>
  <c r="G26" i="7"/>
  <c r="G32" i="7"/>
  <c r="G17" i="7"/>
  <c r="G218" i="6"/>
  <c r="G209" i="6"/>
  <c r="G196" i="6"/>
  <c r="G186" i="6"/>
  <c r="G172" i="6"/>
  <c r="G163" i="6"/>
  <c r="G150" i="6"/>
  <c r="G141" i="6"/>
  <c r="G127" i="6"/>
  <c r="G115" i="6"/>
  <c r="G106" i="6"/>
  <c r="G93" i="6"/>
  <c r="G84" i="6"/>
  <c r="G71" i="6"/>
  <c r="G63" i="6"/>
  <c r="G51" i="6"/>
  <c r="G42" i="6"/>
  <c r="G29" i="6"/>
  <c r="G20" i="6"/>
  <c r="G413" i="7" l="1"/>
  <c r="G421" i="7"/>
  <c r="G415" i="7"/>
  <c r="G420" i="7"/>
  <c r="G414" i="7"/>
  <c r="G412" i="7"/>
  <c r="G418" i="7"/>
  <c r="G419" i="7"/>
</calcChain>
</file>

<file path=xl/sharedStrings.xml><?xml version="1.0" encoding="utf-8"?>
<sst xmlns="http://schemas.openxmlformats.org/spreadsheetml/2006/main" count="1987" uniqueCount="300">
  <si>
    <t>ОМС-Лечебное питание</t>
  </si>
  <si>
    <t>Примерное меню и пищевая ценность приготовляемых блюд</t>
  </si>
  <si>
    <t>338/2015</t>
  </si>
  <si>
    <t>271/2015</t>
  </si>
  <si>
    <t>205/2015</t>
  </si>
  <si>
    <t>Макароны отварные с овощами 180 (СОШ_2018)</t>
  </si>
  <si>
    <t>Хлеб ржаной 30 (СОШ_2018)</t>
  </si>
  <si>
    <t>Хлеб пшеничный 50 (СОШ_2018)</t>
  </si>
  <si>
    <t>покупное</t>
  </si>
  <si>
    <t>Яблоко 130 (СОШ_2018)</t>
  </si>
  <si>
    <t>СОГЛАСОВАНО</t>
  </si>
  <si>
    <t>Директор образовательного учреждения</t>
  </si>
  <si>
    <t>Управляющий группой объектов</t>
  </si>
  <si>
    <t>УТВЕРЖДАЮ</t>
  </si>
  <si>
    <t>210/2015</t>
  </si>
  <si>
    <t>Омлет натуральный 150 (СОШ_2018)</t>
  </si>
  <si>
    <t>_______________________</t>
  </si>
  <si>
    <t>Сезон: осень, зима, весна, лето</t>
  </si>
  <si>
    <t>Первая неделя</t>
  </si>
  <si>
    <t>понедельник-1</t>
  </si>
  <si>
    <t>Завтрак 1-4 класс</t>
  </si>
  <si>
    <t>№ сб-ка рецептур</t>
  </si>
  <si>
    <t>Наименование блюд</t>
  </si>
  <si>
    <t>Выход</t>
  </si>
  <si>
    <t>Пищев.ве-ва</t>
  </si>
  <si>
    <t>Энергетич. Ценность</t>
  </si>
  <si>
    <t>Белки</t>
  </si>
  <si>
    <t>Жиры</t>
  </si>
  <si>
    <t>Уг-ды</t>
  </si>
  <si>
    <t>628/1996</t>
  </si>
  <si>
    <t>Хлеб пшеничный</t>
  </si>
  <si>
    <t>Итого</t>
  </si>
  <si>
    <t>Завтрак 5-11 класс</t>
  </si>
  <si>
    <t>Омлет натуральный 200 (СОШ_2018)</t>
  </si>
  <si>
    <t>Обед 1-4 класс</t>
  </si>
  <si>
    <t>138/1996</t>
  </si>
  <si>
    <t>273, 469/1996</t>
  </si>
  <si>
    <t xml:space="preserve">Макароны отварные </t>
  </si>
  <si>
    <t>705/2004</t>
  </si>
  <si>
    <t>Напиток из шиповника</t>
  </si>
  <si>
    <t xml:space="preserve">Хлеб ржаной </t>
  </si>
  <si>
    <t>Обед 5-11 класс</t>
  </si>
  <si>
    <t>Котлеты домашние с соусом сметанно-томатным 70/30 (СОШ_2018)</t>
  </si>
  <si>
    <t>вторник-1</t>
  </si>
  <si>
    <t>22/1997</t>
  </si>
  <si>
    <t>Масло сливочное</t>
  </si>
  <si>
    <t>175/2005</t>
  </si>
  <si>
    <t>629/1996</t>
  </si>
  <si>
    <t>129/1996</t>
  </si>
  <si>
    <t>588/1996</t>
  </si>
  <si>
    <t>Компот из сухофруктов</t>
  </si>
  <si>
    <t>среда-1</t>
  </si>
  <si>
    <t>324/1997</t>
  </si>
  <si>
    <t>Яйцо вареное</t>
  </si>
  <si>
    <t>182/2017</t>
  </si>
  <si>
    <t>Каша жидкая молочная ячневая с маслом 150/8 (СОШ_2018)</t>
  </si>
  <si>
    <t>630/1996</t>
  </si>
  <si>
    <t>Каша жидкая молочная ячневая с маслом 200/10 (СОШ_2018)</t>
  </si>
  <si>
    <t>110/1996</t>
  </si>
  <si>
    <t>702/1997</t>
  </si>
  <si>
    <t>Компот из кураги</t>
  </si>
  <si>
    <t>четверг-1</t>
  </si>
  <si>
    <t>257/1996</t>
  </si>
  <si>
    <t>642/1996</t>
  </si>
  <si>
    <t>Какао с молоком</t>
  </si>
  <si>
    <t>Компот из изюма</t>
  </si>
  <si>
    <t>пятница-1</t>
  </si>
  <si>
    <t>222/2015</t>
  </si>
  <si>
    <t>120/1996</t>
  </si>
  <si>
    <t>472/1996</t>
  </si>
  <si>
    <t xml:space="preserve">Картофельное пюре </t>
  </si>
  <si>
    <t>585/1996</t>
  </si>
  <si>
    <t>Компот из свежих яблок</t>
  </si>
  <si>
    <t>суббота-1</t>
  </si>
  <si>
    <t>762/1997</t>
  </si>
  <si>
    <t>Кофейный напиток с молоком</t>
  </si>
  <si>
    <t>139/1996</t>
  </si>
  <si>
    <t xml:space="preserve">Суп картофельный с макаронными изделиями </t>
  </si>
  <si>
    <t>465/1996</t>
  </si>
  <si>
    <t xml:space="preserve">Рис отварной </t>
  </si>
  <si>
    <t>Вторая неделя</t>
  </si>
  <si>
    <t>понедельник-2</t>
  </si>
  <si>
    <t>280/2015</t>
  </si>
  <si>
    <t>Макароны отварные</t>
  </si>
  <si>
    <t>Хлеб ржаной</t>
  </si>
  <si>
    <t>вторник-2</t>
  </si>
  <si>
    <t>среда-2</t>
  </si>
  <si>
    <t>255/2015</t>
  </si>
  <si>
    <t>четверг-2</t>
  </si>
  <si>
    <t>265/2015</t>
  </si>
  <si>
    <t>пятница-2</t>
  </si>
  <si>
    <t>132/1996</t>
  </si>
  <si>
    <t>суббота-2</t>
  </si>
  <si>
    <t>416/1996</t>
  </si>
  <si>
    <t>___________</t>
  </si>
  <si>
    <t>покупное/</t>
  </si>
  <si>
    <t>444/1996</t>
  </si>
  <si>
    <t>67/2015</t>
  </si>
  <si>
    <t>Винегрет овощной 60 (СОШ_2018)</t>
  </si>
  <si>
    <t>Винегрет овощной 100 (СОШ_2018)</t>
  </si>
  <si>
    <t>229/2015</t>
  </si>
  <si>
    <t>Чай с сахаром 200/15</t>
  </si>
  <si>
    <t>Суп картофельный с бобовыми с гренками 200/20</t>
  </si>
  <si>
    <t>Суп картофельный с бобовыми с гренками 250/20</t>
  </si>
  <si>
    <t xml:space="preserve">Каша молочная Дружба с маслом сливочным 150/10 </t>
  </si>
  <si>
    <t xml:space="preserve">Каша молочная Дружба с маслом сливочным 200/10 </t>
  </si>
  <si>
    <t>Чай с сахаром, с лимоном 200/15/7</t>
  </si>
  <si>
    <t>Рассольник ленинградский со сметаной 200/5</t>
  </si>
  <si>
    <t>Рассольник ленинградский со сметаной 250/5</t>
  </si>
  <si>
    <t>Чай с молоком 150/50/15</t>
  </si>
  <si>
    <t>Борщ с капустой и  картофелем со сметаной 200/5</t>
  </si>
  <si>
    <t>Борщ с капустой и  картофелем со сметаной 250/5</t>
  </si>
  <si>
    <t>Каша молочная рисовая  с маслом сливочным 150/10</t>
  </si>
  <si>
    <t>Каша молочная рисовая  с маслом сливочным 200/10</t>
  </si>
  <si>
    <t>Пудинг из творога (запеченный) с молоком сгущенным 130/20 (СОШ_2018)</t>
  </si>
  <si>
    <t>Пудинг из творога (запеченный) с молоком сгущенным 160/40 (СОШ_2018)</t>
  </si>
  <si>
    <t>Щи из свежей капусты с картофелем со сметаной 200/5</t>
  </si>
  <si>
    <t>Птица, тушёная в томатном соусе 80/30</t>
  </si>
  <si>
    <t>Щи из свежей капусты с картофелем со сметаной 250/5</t>
  </si>
  <si>
    <t>Птица, тушёная в томатном соусе 100/30</t>
  </si>
  <si>
    <t>Каша молочная пшенная с маслом сливочным 200/10</t>
  </si>
  <si>
    <t>Фрикадельки мясные в сметанно-томатном соусе 60/30 (СОШ_2018)</t>
  </si>
  <si>
    <t>Фрикадельки мясные в сметанно-томатном соусе 70/30 (СОШ_2018)</t>
  </si>
  <si>
    <t>Каша молочная рисовая с маслом сливочным 150/10</t>
  </si>
  <si>
    <t>Каша молочная рисовая с маслом сливочным 200/10</t>
  </si>
  <si>
    <t>Борщ с капустой и картофелем со сметаной 200/5</t>
  </si>
  <si>
    <t>Каша молочная пшенная с маслом сливочным 150/10</t>
  </si>
  <si>
    <t>Печень по-строгановски 45/45 (СОШ_2018)</t>
  </si>
  <si>
    <t>Печень по-строгановски 50/50 (СОШ_2018)</t>
  </si>
  <si>
    <t>Суп из овощей со сметаной 200/5</t>
  </si>
  <si>
    <t>Суп из овощей со сметаной 250/5</t>
  </si>
  <si>
    <t>Каша молочная геркулесовая с маслом сливочным 200/10</t>
  </si>
  <si>
    <t>Горячие завтраки 1-4 класс</t>
  </si>
  <si>
    <t>Горячие завтраки 5-11 класс</t>
  </si>
  <si>
    <t>Завтрак 1-4 кл</t>
  </si>
  <si>
    <t>Завтрак 5-11 кл</t>
  </si>
  <si>
    <t>Напиток витаминный (СОШ_2018)</t>
  </si>
  <si>
    <t>71/2015</t>
  </si>
  <si>
    <t>Овощи натуральные свежие (огурец) 60 (СОШ_2018)</t>
  </si>
  <si>
    <t>Овощи натуральные свежие (огурец) 100 (СОШ_2018)</t>
  </si>
  <si>
    <t>57/2016</t>
  </si>
  <si>
    <t>Икра кабачковая (покупная) 60 (СОШ_2018)</t>
  </si>
  <si>
    <t>Икра кабачковая (покупная) 100 (СОШ_2018)</t>
  </si>
  <si>
    <t>Овощи натуральные свежие (помидор) 60 (СОШ_2018)</t>
  </si>
  <si>
    <t>Овощи натуральные свежие (помидор) 100 (СОШ_2018)</t>
  </si>
  <si>
    <t>Минтай, тушеный в томате с овощами 90 (СОШ_2018) 45/45</t>
  </si>
  <si>
    <t>Минтай, тушеный в томате с овощами 100 (СОШ_2018) 50/50</t>
  </si>
  <si>
    <t xml:space="preserve">Яблоко 100 </t>
  </si>
  <si>
    <t>297/2015</t>
  </si>
  <si>
    <t>Булочка Дорожная 50</t>
  </si>
  <si>
    <t>113/2017</t>
  </si>
  <si>
    <t>54-6гн/2018</t>
  </si>
  <si>
    <t>Чай со смородиной и сахаром 200 (СОШ_2022)</t>
  </si>
  <si>
    <t>Чай с клюквой и сахаром 200 (СОШ_2022)</t>
  </si>
  <si>
    <t>54-10гн/2022</t>
  </si>
  <si>
    <t>Чай с облепихой и сахаром 200 (СОШ_2022)</t>
  </si>
  <si>
    <t>54-5гн/2018</t>
  </si>
  <si>
    <t>Сок в ассортименте 200 (СОШ_2018)</t>
  </si>
  <si>
    <t>Суп-лапша домашняя с птицей 200/10 (СОШ_2018)</t>
  </si>
  <si>
    <t>Суп-лапша домашняя с птицей 250/10 (СОШ_2018)</t>
  </si>
  <si>
    <t>260/2015</t>
  </si>
  <si>
    <t>Мандарины 100 (СОШ_2018)</t>
  </si>
  <si>
    <t>завтрак 1-4</t>
  </si>
  <si>
    <t>обед 1-4</t>
  </si>
  <si>
    <t>завтрак 5-11</t>
  </si>
  <si>
    <t>обед 5-11</t>
  </si>
  <si>
    <t>норма</t>
  </si>
  <si>
    <t>Яблоко 120 (СОШ_2018)</t>
  </si>
  <si>
    <t>291/2015</t>
  </si>
  <si>
    <t>Плов из птицы 150 (СОШ_2018)</t>
  </si>
  <si>
    <t>Плов из птицы 200 (СОШ_2018)</t>
  </si>
  <si>
    <t>Фрикадельки из кур с соусом сметанно-томатным 60/30 (СОШ_2018)</t>
  </si>
  <si>
    <t>Фрикадельки из кур с соусом сметанно-томатным 70/30 (СОШ_2018)</t>
  </si>
  <si>
    <t>Рис отварной 150</t>
  </si>
  <si>
    <t>257,табл.4/271</t>
  </si>
  <si>
    <t>Каша гречневая рассыпчатая 150</t>
  </si>
  <si>
    <t>Каша гречневая рассыпчатая 180</t>
  </si>
  <si>
    <t>Биточек из говядины с соусом сметанно-томатным 70/30</t>
  </si>
  <si>
    <t>81/2016</t>
  </si>
  <si>
    <t>Овощи натуральные свежие (помидор/огурец) 30/30 (СОШ_2018)</t>
  </si>
  <si>
    <t>Овощи натуральные свежие (помидор/огурец) 50/50 (СОШ_2018)</t>
  </si>
  <si>
    <t>424/2005</t>
  </si>
  <si>
    <t>425/2005</t>
  </si>
  <si>
    <t>норма сут.потребности</t>
  </si>
  <si>
    <t>завтрак</t>
  </si>
  <si>
    <t>обед</t>
  </si>
  <si>
    <t>20-25%</t>
  </si>
  <si>
    <t>30-35%</t>
  </si>
  <si>
    <t>в %-м соотношении</t>
  </si>
  <si>
    <t>45/2015</t>
  </si>
  <si>
    <t>46/2015</t>
  </si>
  <si>
    <t>стр.17/2017</t>
  </si>
  <si>
    <t>Крендель сахарный 50</t>
  </si>
  <si>
    <t>289/2015</t>
  </si>
  <si>
    <t>Рагу из свинины 150 (СОШ_2018)</t>
  </si>
  <si>
    <t>263/2015</t>
  </si>
  <si>
    <t>Рагу из свинины 200 (СОШ_2018)</t>
  </si>
  <si>
    <t>520/1997</t>
  </si>
  <si>
    <t xml:space="preserve">Котлета особая из кур с соусом сметанно-томатным 70/30 </t>
  </si>
  <si>
    <t>Салат из белокочанной капусты 60 (СОШ_2018)</t>
  </si>
  <si>
    <t>Салат из белокочанной капусты 100 (СОШ_2018)</t>
  </si>
  <si>
    <t>Салат из белокочанной капусты с яблоками 100 (СОШ_2018)</t>
  </si>
  <si>
    <t>Котлета особая из кур с соусом сметанно-томатным 60/30</t>
  </si>
  <si>
    <t>29/2015</t>
  </si>
  <si>
    <t>Салат из сырых овощей 60 (СОШ_2018)</t>
  </si>
  <si>
    <t>Салат из сырых овощей 100 (СОШ_2018)</t>
  </si>
  <si>
    <t>417/2005</t>
  </si>
  <si>
    <t>Гребешок с повидлом</t>
  </si>
  <si>
    <t>23/1997</t>
  </si>
  <si>
    <t>Сыр порциями 10</t>
  </si>
  <si>
    <t>норма сут.потребности в %-м соотношении</t>
  </si>
  <si>
    <t>суммарный объем</t>
  </si>
  <si>
    <t>7-11 лет</t>
  </si>
  <si>
    <t>12 и старше</t>
  </si>
  <si>
    <t>Каша молочная геркулесовая с маслом сливочным 150/10</t>
  </si>
  <si>
    <t>42/2016</t>
  </si>
  <si>
    <t>Салат из моркови (с сахаром) 100 (СОШ_2018)</t>
  </si>
  <si>
    <t>54-23з/2018</t>
  </si>
  <si>
    <t xml:space="preserve">   *Маринад овощной с томатом 60 (СОШ_2018)</t>
  </si>
  <si>
    <t xml:space="preserve">   *Маринад овощной с томатом 100 (СОШ_2018)</t>
  </si>
  <si>
    <t xml:space="preserve">   *Замена салатов с 01.03</t>
  </si>
  <si>
    <t>с заменами салатов с 01.03</t>
  </si>
  <si>
    <t>Ккал</t>
  </si>
  <si>
    <t>40/2016</t>
  </si>
  <si>
    <t xml:space="preserve">   *Салат Степной 60 (СОШ_2018)</t>
  </si>
  <si>
    <t xml:space="preserve">   *Салат Степной 100 (СОШ_2018)</t>
  </si>
  <si>
    <t>50/2017</t>
  </si>
  <si>
    <t xml:space="preserve">   *Салат из свеклы с сыром 100 (СОШ_2018)</t>
  </si>
  <si>
    <t>39/2016</t>
  </si>
  <si>
    <t xml:space="preserve">   *Салат картофельный с капустой квашеной 100</t>
  </si>
  <si>
    <t>*Итого за день</t>
  </si>
  <si>
    <t>Котлеты домашние с соусом сметанно-томатным 60/30 (СОШ_2018)</t>
  </si>
  <si>
    <t>Абонемент платного питания №1</t>
  </si>
  <si>
    <t>Абонемент платного питания №2</t>
  </si>
  <si>
    <t>Абонемент платного питания №3</t>
  </si>
  <si>
    <t>Булочка Домашняя 50</t>
  </si>
  <si>
    <t>Абонемент платного питания №4</t>
  </si>
  <si>
    <t>Пирожок с картофелем 75</t>
  </si>
  <si>
    <t>Пицца с колбасой 100</t>
  </si>
  <si>
    <t>Пудинг из творога (запеченный) с молоком сгущенным 100/10 (СОШ_2018)</t>
  </si>
  <si>
    <t>Пудинг из творога (запеченный) с молоком сгущенным 120/10 (СОШ_2018)</t>
  </si>
  <si>
    <t>Пирожок с капустой 75</t>
  </si>
  <si>
    <t>Напиток Валетек витаминный (СОШ_2018)</t>
  </si>
  <si>
    <t>Суп картофельный с макаронными изделиями 200</t>
  </si>
  <si>
    <t>Макароны отварные с овощами 150 (СОШ_2018)</t>
  </si>
  <si>
    <t>Пирожок с рисом и яйцом</t>
  </si>
  <si>
    <t>Омлет натуральный 100 (СОШ_2018)</t>
  </si>
  <si>
    <t>Омлет натуральный 110 (СОШ_2018)</t>
  </si>
  <si>
    <t>209/2015</t>
  </si>
  <si>
    <t>Яйца вареные (СОШ_2018)</t>
  </si>
  <si>
    <t>1 шт</t>
  </si>
  <si>
    <t>7/2015</t>
  </si>
  <si>
    <t>Бутерброд горячий с сыром 50 (хлеб) (СОШ_2018)</t>
  </si>
  <si>
    <t>406/2005</t>
  </si>
  <si>
    <t>87/276</t>
  </si>
  <si>
    <t>Манник 50</t>
  </si>
  <si>
    <t>740/2004</t>
  </si>
  <si>
    <t>Шанежка с наливкой 75</t>
  </si>
  <si>
    <t>Пирожок с яблоками 75</t>
  </si>
  <si>
    <t>416/271</t>
  </si>
  <si>
    <t>Биточек из говядины с соусом сметанно-томатным 60/30</t>
  </si>
  <si>
    <t>Манник 75</t>
  </si>
  <si>
    <t>28/2005</t>
  </si>
  <si>
    <t>Пицца с сыром Школьная</t>
  </si>
  <si>
    <t>акт №10/2003</t>
  </si>
  <si>
    <t>Пицца с картофелем</t>
  </si>
  <si>
    <t>Шанежка с наливкой 100</t>
  </si>
  <si>
    <t>456/2005</t>
  </si>
  <si>
    <t>Коржик молочный</t>
  </si>
  <si>
    <t>9/2005</t>
  </si>
  <si>
    <t>стр. 16/2017</t>
  </si>
  <si>
    <t>Турбинка песочная 75</t>
  </si>
  <si>
    <t>Булочка Домашняя 100</t>
  </si>
  <si>
    <t>Кулебяка с капустой</t>
  </si>
  <si>
    <t>Булочка Дорожная 100</t>
  </si>
  <si>
    <t>701/1996</t>
  </si>
  <si>
    <t>Котлета, запеченная в тесте 50/50</t>
  </si>
  <si>
    <t>17/2017</t>
  </si>
  <si>
    <t>Крендель сахарный 75</t>
  </si>
  <si>
    <t>15/2015</t>
  </si>
  <si>
    <t>Сыр (порциями) 20 (СОШ_2018)</t>
  </si>
  <si>
    <t>223/2015</t>
  </si>
  <si>
    <t>Запеканка из творога с молоком сгущенным 130/20 (СОШ_2018)</t>
  </si>
  <si>
    <t>Запеканка из творога с молоком сгущенным 160/40 (СОШ_2018)</t>
  </si>
  <si>
    <t>Йогурт 1/125г</t>
  </si>
  <si>
    <t>294/2015</t>
  </si>
  <si>
    <t>Котлеты рубленые из птицы (кура) 100 (СОШ_2018)</t>
  </si>
  <si>
    <t>Гуляш 90 (СОШ_2018), 45/45, свинина</t>
  </si>
  <si>
    <t>Гуляш 100 (СОШ_2018), 50/50, свинина</t>
  </si>
  <si>
    <t>Рыба, запеченная в омлете 90 (минтай), ~60/30</t>
  </si>
  <si>
    <t>Рыба, запеченная в омлете 100 (минтай), ~70/30</t>
  </si>
  <si>
    <t>Рыба под сырной корочкой (горбуша) 45/45</t>
  </si>
  <si>
    <t>Рыба под сырной корочкой (горбуша) 50/50</t>
  </si>
  <si>
    <t>Плов 150 (СОШ_2018), свинина</t>
  </si>
  <si>
    <t>Плов 200 (СОШ_2018), свинина</t>
  </si>
  <si>
    <t>373/1997</t>
  </si>
  <si>
    <t>141/2013</t>
  </si>
  <si>
    <t>Солянка из птицы</t>
  </si>
  <si>
    <t xml:space="preserve">   *Салат картофельный с капустой квашеной 60</t>
  </si>
  <si>
    <t>Салат из белокочанной капусты с яблоками 60 (СОШ_2018)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</si>
</sst>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311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9" fontId="6" fillId="0" borderId="0" xfId="0" applyNumberFormat="1" applyFont="1" applyAlignment="1">
      <alignment horizontal="center" vertical="center"/>
    </xf>
    <xf numFmtId="0" fontId="6" fillId="0" borderId="0" xfId="0" applyFont="1"/>
    <xf numFmtId="9" fontId="6" fillId="2" borderId="0" xfId="0" applyNumberFormat="1" applyFont="1" applyFill="1" applyAlignment="1">
      <alignment vertical="center"/>
    </xf>
    <xf numFmtId="9" fontId="6" fillId="0" borderId="0" xfId="0" applyNumberFormat="1" applyFont="1" applyBorder="1" applyAlignment="1">
      <alignment vertical="center"/>
    </xf>
    <xf numFmtId="0" fontId="6" fillId="2" borderId="0" xfId="0" applyFont="1" applyFill="1" applyAlignment="1">
      <alignment vertical="center"/>
    </xf>
    <xf numFmtId="9" fontId="2" fillId="2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" fontId="8" fillId="2" borderId="2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2" fontId="9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left" vertical="center"/>
    </xf>
    <xf numFmtId="2" fontId="8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Alignment="1">
      <alignment vertical="center"/>
    </xf>
    <xf numFmtId="9" fontId="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2" fontId="11" fillId="0" borderId="2" xfId="0" applyNumberFormat="1" applyFont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2" fontId="12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1" fontId="11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1" fontId="11" fillId="2" borderId="0" xfId="0" applyNumberFormat="1" applyFont="1" applyFill="1" applyBorder="1" applyAlignment="1">
      <alignment vertical="center"/>
    </xf>
    <xf numFmtId="2" fontId="13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1" fontId="11" fillId="2" borderId="0" xfId="0" applyNumberFormat="1" applyFont="1" applyFill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6" xfId="8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2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9" fontId="6" fillId="0" borderId="2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0" fontId="11" fillId="0" borderId="2" xfId="2" applyNumberFormat="1" applyFont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2" fontId="11" fillId="0" borderId="5" xfId="5" applyNumberFormat="1" applyFont="1" applyBorder="1" applyAlignment="1">
      <alignment horizontal="center" vertical="center"/>
    </xf>
    <xf numFmtId="1" fontId="11" fillId="0" borderId="5" xfId="5" applyNumberFormat="1" applyFont="1" applyBorder="1" applyAlignment="1">
      <alignment horizontal="center" vertical="center"/>
    </xf>
    <xf numFmtId="2" fontId="11" fillId="2" borderId="0" xfId="0" applyNumberFormat="1" applyFont="1" applyFill="1" applyBorder="1" applyAlignment="1">
      <alignment vertical="center"/>
    </xf>
    <xf numFmtId="49" fontId="11" fillId="2" borderId="2" xfId="2" applyNumberFormat="1" applyFont="1" applyFill="1" applyBorder="1" applyAlignment="1">
      <alignment horizontal="center" vertical="center"/>
    </xf>
    <xf numFmtId="2" fontId="11" fillId="2" borderId="2" xfId="2" applyNumberFormat="1" applyFont="1" applyFill="1" applyBorder="1" applyAlignment="1">
      <alignment horizontal="center" vertical="center"/>
    </xf>
    <xf numFmtId="1" fontId="11" fillId="2" borderId="2" xfId="2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 vertical="center"/>
    </xf>
    <xf numFmtId="1" fontId="11" fillId="0" borderId="2" xfId="1" applyNumberFormat="1" applyFont="1" applyBorder="1" applyAlignment="1">
      <alignment horizontal="center" vertical="center"/>
    </xf>
    <xf numFmtId="2" fontId="11" fillId="2" borderId="0" xfId="0" applyNumberFormat="1" applyFont="1" applyFill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49" fontId="11" fillId="0" borderId="5" xfId="5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8" fillId="2" borderId="2" xfId="2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left" vertical="center"/>
    </xf>
    <xf numFmtId="49" fontId="8" fillId="0" borderId="2" xfId="6" applyNumberFormat="1" applyFont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2" fontId="8" fillId="0" borderId="2" xfId="2" applyNumberFormat="1" applyFont="1" applyBorder="1" applyAlignment="1">
      <alignment horizontal="center" vertical="center"/>
    </xf>
    <xf numFmtId="2" fontId="8" fillId="0" borderId="2" xfId="6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9" fontId="3" fillId="2" borderId="0" xfId="0" applyNumberFormat="1" applyFont="1" applyFill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right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19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0" borderId="2" xfId="6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49" fontId="19" fillId="2" borderId="2" xfId="2" applyNumberFormat="1" applyFont="1" applyFill="1" applyBorder="1" applyAlignment="1">
      <alignment horizontal="center" vertical="center"/>
    </xf>
    <xf numFmtId="0" fontId="19" fillId="2" borderId="2" xfId="2" applyNumberFormat="1" applyFont="1" applyFill="1" applyBorder="1" applyAlignment="1">
      <alignment horizontal="center" vertical="center"/>
    </xf>
    <xf numFmtId="0" fontId="19" fillId="0" borderId="2" xfId="2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" fontId="20" fillId="2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left" vertical="center"/>
    </xf>
    <xf numFmtId="49" fontId="19" fillId="0" borderId="2" xfId="6" applyNumberFormat="1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left" vertical="center"/>
    </xf>
    <xf numFmtId="49" fontId="19" fillId="2" borderId="2" xfId="2" applyNumberFormat="1" applyFont="1" applyFill="1" applyBorder="1" applyAlignment="1">
      <alignment horizontal="left" vertical="center"/>
    </xf>
    <xf numFmtId="0" fontId="19" fillId="2" borderId="2" xfId="2" applyNumberFormat="1" applyFont="1" applyFill="1" applyBorder="1" applyAlignment="1">
      <alignment horizontal="left" vertical="center"/>
    </xf>
    <xf numFmtId="0" fontId="19" fillId="0" borderId="2" xfId="2" applyNumberFormat="1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9" fillId="2" borderId="6" xfId="8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wrapText="1"/>
    </xf>
    <xf numFmtId="0" fontId="19" fillId="2" borderId="6" xfId="4" applyNumberFormat="1" applyFont="1" applyFill="1" applyBorder="1" applyAlignment="1">
      <alignment horizontal="left" vertical="center" wrapText="1"/>
    </xf>
    <xf numFmtId="0" fontId="19" fillId="2" borderId="2" xfId="8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20" fillId="2" borderId="2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20" fillId="2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9" fillId="0" borderId="1" xfId="0" applyNumberFormat="1" applyFont="1" applyBorder="1" applyAlignment="1">
      <alignment horizontal="left" vertical="center"/>
    </xf>
    <xf numFmtId="0" fontId="19" fillId="0" borderId="1" xfId="0" applyNumberFormat="1" applyFont="1" applyBorder="1" applyAlignment="1">
      <alignment horizontal="center" vertical="center"/>
    </xf>
    <xf numFmtId="49" fontId="19" fillId="0" borderId="5" xfId="5" applyNumberFormat="1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5" xfId="5" applyFont="1" applyBorder="1" applyAlignment="1">
      <alignment horizontal="left" vertical="center"/>
    </xf>
    <xf numFmtId="0" fontId="19" fillId="2" borderId="6" xfId="4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9" fillId="2" borderId="10" xfId="0" applyFont="1" applyFill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2" borderId="2" xfId="1" applyNumberFormat="1" applyFont="1" applyFill="1" applyBorder="1" applyAlignment="1">
      <alignment horizontal="left" vertical="center"/>
    </xf>
    <xf numFmtId="49" fontId="19" fillId="0" borderId="5" xfId="0" applyNumberFormat="1" applyFont="1" applyBorder="1" applyAlignment="1">
      <alignment horizontal="left" vertical="center"/>
    </xf>
    <xf numFmtId="0" fontId="14" fillId="2" borderId="2" xfId="0" applyFont="1" applyFill="1" applyBorder="1" applyAlignment="1">
      <alignment horizontal="right" vertical="center"/>
    </xf>
    <xf numFmtId="0" fontId="19" fillId="2" borderId="2" xfId="9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49" fontId="17" fillId="2" borderId="2" xfId="2" applyNumberFormat="1" applyFont="1" applyFill="1" applyBorder="1" applyAlignment="1">
      <alignment horizontal="left" vertical="center"/>
    </xf>
    <xf numFmtId="49" fontId="17" fillId="2" borderId="2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19" fillId="0" borderId="2" xfId="0" applyNumberFormat="1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center" vertical="center"/>
    </xf>
    <xf numFmtId="0" fontId="19" fillId="6" borderId="1" xfId="0" applyFont="1" applyFill="1" applyBorder="1" applyAlignment="1">
      <alignment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19" fillId="6" borderId="6" xfId="4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19" fillId="6" borderId="2" xfId="0" applyFont="1" applyFill="1" applyBorder="1" applyAlignment="1">
      <alignment horizontal="left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7" borderId="1" xfId="0" applyFont="1" applyFill="1" applyBorder="1" applyAlignment="1">
      <alignment horizontal="left" vertical="center"/>
    </xf>
    <xf numFmtId="0" fontId="19" fillId="7" borderId="2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vertical="center"/>
    </xf>
    <xf numFmtId="0" fontId="17" fillId="7" borderId="2" xfId="0" applyFont="1" applyFill="1" applyBorder="1" applyAlignment="1">
      <alignment horizontal="left" vertical="center"/>
    </xf>
    <xf numFmtId="0" fontId="19" fillId="7" borderId="2" xfId="9" applyNumberFormat="1" applyFont="1" applyFill="1" applyBorder="1" applyAlignment="1">
      <alignment horizontal="left" vertical="center"/>
    </xf>
    <xf numFmtId="0" fontId="19" fillId="7" borderId="2" xfId="2" applyNumberFormat="1" applyFont="1" applyFill="1" applyBorder="1" applyAlignment="1">
      <alignment horizontal="left" vertical="center"/>
    </xf>
    <xf numFmtId="0" fontId="19" fillId="7" borderId="2" xfId="8" applyNumberFormat="1" applyFont="1" applyFill="1" applyBorder="1" applyAlignment="1">
      <alignment horizontal="left" vertical="center"/>
    </xf>
    <xf numFmtId="9" fontId="14" fillId="0" borderId="0" xfId="0" applyNumberFormat="1" applyFont="1" applyAlignment="1">
      <alignment horizontal="center" vertical="center"/>
    </xf>
    <xf numFmtId="0" fontId="17" fillId="2" borderId="2" xfId="2" applyNumberFormat="1" applyFont="1" applyFill="1" applyBorder="1" applyAlignment="1">
      <alignment horizontal="left" vertical="center"/>
    </xf>
    <xf numFmtId="0" fontId="17" fillId="2" borderId="2" xfId="2" applyNumberFormat="1" applyFont="1" applyFill="1" applyBorder="1" applyAlignment="1">
      <alignment horizontal="center" vertical="center"/>
    </xf>
    <xf numFmtId="1" fontId="19" fillId="2" borderId="2" xfId="2" applyNumberFormat="1" applyFont="1" applyFill="1" applyBorder="1" applyAlignment="1">
      <alignment horizontal="center" vertical="center"/>
    </xf>
    <xf numFmtId="0" fontId="17" fillId="2" borderId="2" xfId="2" applyNumberFormat="1" applyFont="1" applyFill="1" applyBorder="1" applyAlignment="1">
      <alignment horizontal="right" vertical="center"/>
    </xf>
    <xf numFmtId="1" fontId="17" fillId="2" borderId="2" xfId="2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 wrapText="1"/>
    </xf>
    <xf numFmtId="1" fontId="12" fillId="2" borderId="8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</cellXfs>
  <cellStyles count="10">
    <cellStyle name="Обычный" xfId="0" builtinId="0"/>
    <cellStyle name="Обычный 2" xfId="3" xr:uid="{00000000-0005-0000-0000-000001000000}"/>
    <cellStyle name="Обычный 2 3" xfId="5" xr:uid="{00000000-0005-0000-0000-000002000000}"/>
    <cellStyle name="Обычный 3" xfId="7" xr:uid="{00000000-0005-0000-0000-000003000000}"/>
    <cellStyle name="Обычный_2-х нед. меню_с поправками" xfId="1" xr:uid="{00000000-0005-0000-0000-000004000000}"/>
    <cellStyle name="Обычный_завтраки, обеды" xfId="2" xr:uid="{00000000-0005-0000-0000-000007000000}"/>
    <cellStyle name="Обычный_завтраки, обеды_бюджетные ср-ва" xfId="4" xr:uid="{00000000-0005-0000-0000-000008000000}"/>
    <cellStyle name="Обычный_Лист1" xfId="6" xr:uid="{00000000-0005-0000-0000-000009000000}"/>
    <cellStyle name="Обычный_сборник 1996-2004гг" xfId="9" xr:uid="{00000000-0005-0000-0000-00000A000000}"/>
    <cellStyle name="Обычный_сборник 2015-2017гг" xfId="8" xr:uid="{00000000-0005-0000-0000-00000B000000}"/>
  </cellStyles>
  <dxfs count="3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CCFF99"/>
      <color rgb="FFCCFFCC"/>
      <color rgb="FFCCCCFF"/>
      <color rgb="FFFFCCFF"/>
      <color rgb="FF00FF00"/>
      <color rgb="FFFFFF99"/>
      <color rgb="FF99FFCC"/>
      <color rgb="FF99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CCFF"/>
  </sheetPr>
  <dimension ref="A1:N421"/>
  <sheetViews>
    <sheetView tabSelected="1" view="pageBreakPreview" topLeftCell="A34" zoomScale="82" zoomScaleNormal="100" zoomScaleSheetLayoutView="82" workbookViewId="0">
      <selection activeCell="F61" sqref="F61"/>
    </sheetView>
  </sheetViews>
  <sheetFormatPr defaultRowHeight="14.25" x14ac:dyDescent="0.25"/>
  <cols>
    <col min="1" max="1" width="10.85546875" style="69" customWidth="1"/>
    <col min="2" max="4" width="7.28515625" style="93" customWidth="1"/>
    <col min="5" max="5" width="7.28515625" style="36" customWidth="1"/>
    <col min="6" max="6" width="63.42578125" style="71" customWidth="1"/>
    <col min="7" max="7" width="10.7109375" style="71" customWidth="1"/>
    <col min="8" max="8" width="9.7109375" style="4" customWidth="1"/>
    <col min="9" max="9" width="5" style="3" customWidth="1"/>
    <col min="10" max="10" width="19.42578125" style="3" customWidth="1"/>
    <col min="11" max="230" width="9.140625" style="3"/>
    <col min="231" max="231" width="8" style="3" customWidth="1"/>
    <col min="232" max="232" width="56.5703125" style="3" customWidth="1"/>
    <col min="233" max="233" width="10.7109375" style="3" customWidth="1"/>
    <col min="234" max="236" width="5" style="3" customWidth="1"/>
    <col min="237" max="237" width="7.5703125" style="3" customWidth="1"/>
    <col min="238" max="245" width="5" style="3" customWidth="1"/>
    <col min="246" max="486" width="9.140625" style="3"/>
    <col min="487" max="487" width="8" style="3" customWidth="1"/>
    <col min="488" max="488" width="56.5703125" style="3" customWidth="1"/>
    <col min="489" max="489" width="10.7109375" style="3" customWidth="1"/>
    <col min="490" max="492" width="5" style="3" customWidth="1"/>
    <col min="493" max="493" width="7.5703125" style="3" customWidth="1"/>
    <col min="494" max="501" width="5" style="3" customWidth="1"/>
    <col min="502" max="742" width="9.140625" style="3"/>
    <col min="743" max="743" width="8" style="3" customWidth="1"/>
    <col min="744" max="744" width="56.5703125" style="3" customWidth="1"/>
    <col min="745" max="745" width="10.7109375" style="3" customWidth="1"/>
    <col min="746" max="748" width="5" style="3" customWidth="1"/>
    <col min="749" max="749" width="7.5703125" style="3" customWidth="1"/>
    <col min="750" max="757" width="5" style="3" customWidth="1"/>
    <col min="758" max="998" width="9.140625" style="3"/>
    <col min="999" max="999" width="8" style="3" customWidth="1"/>
    <col min="1000" max="1000" width="56.5703125" style="3" customWidth="1"/>
    <col min="1001" max="1001" width="10.7109375" style="3" customWidth="1"/>
    <col min="1002" max="1004" width="5" style="3" customWidth="1"/>
    <col min="1005" max="1005" width="7.5703125" style="3" customWidth="1"/>
    <col min="1006" max="1013" width="5" style="3" customWidth="1"/>
    <col min="1014" max="1254" width="9.140625" style="3"/>
    <col min="1255" max="1255" width="8" style="3" customWidth="1"/>
    <col min="1256" max="1256" width="56.5703125" style="3" customWidth="1"/>
    <col min="1257" max="1257" width="10.7109375" style="3" customWidth="1"/>
    <col min="1258" max="1260" width="5" style="3" customWidth="1"/>
    <col min="1261" max="1261" width="7.5703125" style="3" customWidth="1"/>
    <col min="1262" max="1269" width="5" style="3" customWidth="1"/>
    <col min="1270" max="1510" width="9.140625" style="3"/>
    <col min="1511" max="1511" width="8" style="3" customWidth="1"/>
    <col min="1512" max="1512" width="56.5703125" style="3" customWidth="1"/>
    <col min="1513" max="1513" width="10.7109375" style="3" customWidth="1"/>
    <col min="1514" max="1516" width="5" style="3" customWidth="1"/>
    <col min="1517" max="1517" width="7.5703125" style="3" customWidth="1"/>
    <col min="1518" max="1525" width="5" style="3" customWidth="1"/>
    <col min="1526" max="1766" width="9.140625" style="3"/>
    <col min="1767" max="1767" width="8" style="3" customWidth="1"/>
    <col min="1768" max="1768" width="56.5703125" style="3" customWidth="1"/>
    <col min="1769" max="1769" width="10.7109375" style="3" customWidth="1"/>
    <col min="1770" max="1772" width="5" style="3" customWidth="1"/>
    <col min="1773" max="1773" width="7.5703125" style="3" customWidth="1"/>
    <col min="1774" max="1781" width="5" style="3" customWidth="1"/>
    <col min="1782" max="2022" width="9.140625" style="3"/>
    <col min="2023" max="2023" width="8" style="3" customWidth="1"/>
    <col min="2024" max="2024" width="56.5703125" style="3" customWidth="1"/>
    <col min="2025" max="2025" width="10.7109375" style="3" customWidth="1"/>
    <col min="2026" max="2028" width="5" style="3" customWidth="1"/>
    <col min="2029" max="2029" width="7.5703125" style="3" customWidth="1"/>
    <col min="2030" max="2037" width="5" style="3" customWidth="1"/>
    <col min="2038" max="2278" width="9.140625" style="3"/>
    <col min="2279" max="2279" width="8" style="3" customWidth="1"/>
    <col min="2280" max="2280" width="56.5703125" style="3" customWidth="1"/>
    <col min="2281" max="2281" width="10.7109375" style="3" customWidth="1"/>
    <col min="2282" max="2284" width="5" style="3" customWidth="1"/>
    <col min="2285" max="2285" width="7.5703125" style="3" customWidth="1"/>
    <col min="2286" max="2293" width="5" style="3" customWidth="1"/>
    <col min="2294" max="2534" width="9.140625" style="3"/>
    <col min="2535" max="2535" width="8" style="3" customWidth="1"/>
    <col min="2536" max="2536" width="56.5703125" style="3" customWidth="1"/>
    <col min="2537" max="2537" width="10.7109375" style="3" customWidth="1"/>
    <col min="2538" max="2540" width="5" style="3" customWidth="1"/>
    <col min="2541" max="2541" width="7.5703125" style="3" customWidth="1"/>
    <col min="2542" max="2549" width="5" style="3" customWidth="1"/>
    <col min="2550" max="2790" width="9.140625" style="3"/>
    <col min="2791" max="2791" width="8" style="3" customWidth="1"/>
    <col min="2792" max="2792" width="56.5703125" style="3" customWidth="1"/>
    <col min="2793" max="2793" width="10.7109375" style="3" customWidth="1"/>
    <col min="2794" max="2796" width="5" style="3" customWidth="1"/>
    <col min="2797" max="2797" width="7.5703125" style="3" customWidth="1"/>
    <col min="2798" max="2805" width="5" style="3" customWidth="1"/>
    <col min="2806" max="3046" width="9.140625" style="3"/>
    <col min="3047" max="3047" width="8" style="3" customWidth="1"/>
    <col min="3048" max="3048" width="56.5703125" style="3" customWidth="1"/>
    <col min="3049" max="3049" width="10.7109375" style="3" customWidth="1"/>
    <col min="3050" max="3052" width="5" style="3" customWidth="1"/>
    <col min="3053" max="3053" width="7.5703125" style="3" customWidth="1"/>
    <col min="3054" max="3061" width="5" style="3" customWidth="1"/>
    <col min="3062" max="3302" width="9.140625" style="3"/>
    <col min="3303" max="3303" width="8" style="3" customWidth="1"/>
    <col min="3304" max="3304" width="56.5703125" style="3" customWidth="1"/>
    <col min="3305" max="3305" width="10.7109375" style="3" customWidth="1"/>
    <col min="3306" max="3308" width="5" style="3" customWidth="1"/>
    <col min="3309" max="3309" width="7.5703125" style="3" customWidth="1"/>
    <col min="3310" max="3317" width="5" style="3" customWidth="1"/>
    <col min="3318" max="3558" width="9.140625" style="3"/>
    <col min="3559" max="3559" width="8" style="3" customWidth="1"/>
    <col min="3560" max="3560" width="56.5703125" style="3" customWidth="1"/>
    <col min="3561" max="3561" width="10.7109375" style="3" customWidth="1"/>
    <col min="3562" max="3564" width="5" style="3" customWidth="1"/>
    <col min="3565" max="3565" width="7.5703125" style="3" customWidth="1"/>
    <col min="3566" max="3573" width="5" style="3" customWidth="1"/>
    <col min="3574" max="3814" width="9.140625" style="3"/>
    <col min="3815" max="3815" width="8" style="3" customWidth="1"/>
    <col min="3816" max="3816" width="56.5703125" style="3" customWidth="1"/>
    <col min="3817" max="3817" width="10.7109375" style="3" customWidth="1"/>
    <col min="3818" max="3820" width="5" style="3" customWidth="1"/>
    <col min="3821" max="3821" width="7.5703125" style="3" customWidth="1"/>
    <col min="3822" max="3829" width="5" style="3" customWidth="1"/>
    <col min="3830" max="4070" width="9.140625" style="3"/>
    <col min="4071" max="4071" width="8" style="3" customWidth="1"/>
    <col min="4072" max="4072" width="56.5703125" style="3" customWidth="1"/>
    <col min="4073" max="4073" width="10.7109375" style="3" customWidth="1"/>
    <col min="4074" max="4076" width="5" style="3" customWidth="1"/>
    <col min="4077" max="4077" width="7.5703125" style="3" customWidth="1"/>
    <col min="4078" max="4085" width="5" style="3" customWidth="1"/>
    <col min="4086" max="4326" width="9.140625" style="3"/>
    <col min="4327" max="4327" width="8" style="3" customWidth="1"/>
    <col min="4328" max="4328" width="56.5703125" style="3" customWidth="1"/>
    <col min="4329" max="4329" width="10.7109375" style="3" customWidth="1"/>
    <col min="4330" max="4332" width="5" style="3" customWidth="1"/>
    <col min="4333" max="4333" width="7.5703125" style="3" customWidth="1"/>
    <col min="4334" max="4341" width="5" style="3" customWidth="1"/>
    <col min="4342" max="4582" width="9.140625" style="3"/>
    <col min="4583" max="4583" width="8" style="3" customWidth="1"/>
    <col min="4584" max="4584" width="56.5703125" style="3" customWidth="1"/>
    <col min="4585" max="4585" width="10.7109375" style="3" customWidth="1"/>
    <col min="4586" max="4588" width="5" style="3" customWidth="1"/>
    <col min="4589" max="4589" width="7.5703125" style="3" customWidth="1"/>
    <col min="4590" max="4597" width="5" style="3" customWidth="1"/>
    <col min="4598" max="4838" width="9.140625" style="3"/>
    <col min="4839" max="4839" width="8" style="3" customWidth="1"/>
    <col min="4840" max="4840" width="56.5703125" style="3" customWidth="1"/>
    <col min="4841" max="4841" width="10.7109375" style="3" customWidth="1"/>
    <col min="4842" max="4844" width="5" style="3" customWidth="1"/>
    <col min="4845" max="4845" width="7.5703125" style="3" customWidth="1"/>
    <col min="4846" max="4853" width="5" style="3" customWidth="1"/>
    <col min="4854" max="5094" width="9.140625" style="3"/>
    <col min="5095" max="5095" width="8" style="3" customWidth="1"/>
    <col min="5096" max="5096" width="56.5703125" style="3" customWidth="1"/>
    <col min="5097" max="5097" width="10.7109375" style="3" customWidth="1"/>
    <col min="5098" max="5100" width="5" style="3" customWidth="1"/>
    <col min="5101" max="5101" width="7.5703125" style="3" customWidth="1"/>
    <col min="5102" max="5109" width="5" style="3" customWidth="1"/>
    <col min="5110" max="5350" width="9.140625" style="3"/>
    <col min="5351" max="5351" width="8" style="3" customWidth="1"/>
    <col min="5352" max="5352" width="56.5703125" style="3" customWidth="1"/>
    <col min="5353" max="5353" width="10.7109375" style="3" customWidth="1"/>
    <col min="5354" max="5356" width="5" style="3" customWidth="1"/>
    <col min="5357" max="5357" width="7.5703125" style="3" customWidth="1"/>
    <col min="5358" max="5365" width="5" style="3" customWidth="1"/>
    <col min="5366" max="5606" width="9.140625" style="3"/>
    <col min="5607" max="5607" width="8" style="3" customWidth="1"/>
    <col min="5608" max="5608" width="56.5703125" style="3" customWidth="1"/>
    <col min="5609" max="5609" width="10.7109375" style="3" customWidth="1"/>
    <col min="5610" max="5612" width="5" style="3" customWidth="1"/>
    <col min="5613" max="5613" width="7.5703125" style="3" customWidth="1"/>
    <col min="5614" max="5621" width="5" style="3" customWidth="1"/>
    <col min="5622" max="5862" width="9.140625" style="3"/>
    <col min="5863" max="5863" width="8" style="3" customWidth="1"/>
    <col min="5864" max="5864" width="56.5703125" style="3" customWidth="1"/>
    <col min="5865" max="5865" width="10.7109375" style="3" customWidth="1"/>
    <col min="5866" max="5868" width="5" style="3" customWidth="1"/>
    <col min="5869" max="5869" width="7.5703125" style="3" customWidth="1"/>
    <col min="5870" max="5877" width="5" style="3" customWidth="1"/>
    <col min="5878" max="6118" width="9.140625" style="3"/>
    <col min="6119" max="6119" width="8" style="3" customWidth="1"/>
    <col min="6120" max="6120" width="56.5703125" style="3" customWidth="1"/>
    <col min="6121" max="6121" width="10.7109375" style="3" customWidth="1"/>
    <col min="6122" max="6124" width="5" style="3" customWidth="1"/>
    <col min="6125" max="6125" width="7.5703125" style="3" customWidth="1"/>
    <col min="6126" max="6133" width="5" style="3" customWidth="1"/>
    <col min="6134" max="6374" width="9.140625" style="3"/>
    <col min="6375" max="6375" width="8" style="3" customWidth="1"/>
    <col min="6376" max="6376" width="56.5703125" style="3" customWidth="1"/>
    <col min="6377" max="6377" width="10.7109375" style="3" customWidth="1"/>
    <col min="6378" max="6380" width="5" style="3" customWidth="1"/>
    <col min="6381" max="6381" width="7.5703125" style="3" customWidth="1"/>
    <col min="6382" max="6389" width="5" style="3" customWidth="1"/>
    <col min="6390" max="6630" width="9.140625" style="3"/>
    <col min="6631" max="6631" width="8" style="3" customWidth="1"/>
    <col min="6632" max="6632" width="56.5703125" style="3" customWidth="1"/>
    <col min="6633" max="6633" width="10.7109375" style="3" customWidth="1"/>
    <col min="6634" max="6636" width="5" style="3" customWidth="1"/>
    <col min="6637" max="6637" width="7.5703125" style="3" customWidth="1"/>
    <col min="6638" max="6645" width="5" style="3" customWidth="1"/>
    <col min="6646" max="6886" width="9.140625" style="3"/>
    <col min="6887" max="6887" width="8" style="3" customWidth="1"/>
    <col min="6888" max="6888" width="56.5703125" style="3" customWidth="1"/>
    <col min="6889" max="6889" width="10.7109375" style="3" customWidth="1"/>
    <col min="6890" max="6892" width="5" style="3" customWidth="1"/>
    <col min="6893" max="6893" width="7.5703125" style="3" customWidth="1"/>
    <col min="6894" max="6901" width="5" style="3" customWidth="1"/>
    <col min="6902" max="7142" width="9.140625" style="3"/>
    <col min="7143" max="7143" width="8" style="3" customWidth="1"/>
    <col min="7144" max="7144" width="56.5703125" style="3" customWidth="1"/>
    <col min="7145" max="7145" width="10.7109375" style="3" customWidth="1"/>
    <col min="7146" max="7148" width="5" style="3" customWidth="1"/>
    <col min="7149" max="7149" width="7.5703125" style="3" customWidth="1"/>
    <col min="7150" max="7157" width="5" style="3" customWidth="1"/>
    <col min="7158" max="7398" width="9.140625" style="3"/>
    <col min="7399" max="7399" width="8" style="3" customWidth="1"/>
    <col min="7400" max="7400" width="56.5703125" style="3" customWidth="1"/>
    <col min="7401" max="7401" width="10.7109375" style="3" customWidth="1"/>
    <col min="7402" max="7404" width="5" style="3" customWidth="1"/>
    <col min="7405" max="7405" width="7.5703125" style="3" customWidth="1"/>
    <col min="7406" max="7413" width="5" style="3" customWidth="1"/>
    <col min="7414" max="7654" width="9.140625" style="3"/>
    <col min="7655" max="7655" width="8" style="3" customWidth="1"/>
    <col min="7656" max="7656" width="56.5703125" style="3" customWidth="1"/>
    <col min="7657" max="7657" width="10.7109375" style="3" customWidth="1"/>
    <col min="7658" max="7660" width="5" style="3" customWidth="1"/>
    <col min="7661" max="7661" width="7.5703125" style="3" customWidth="1"/>
    <col min="7662" max="7669" width="5" style="3" customWidth="1"/>
    <col min="7670" max="7910" width="9.140625" style="3"/>
    <col min="7911" max="7911" width="8" style="3" customWidth="1"/>
    <col min="7912" max="7912" width="56.5703125" style="3" customWidth="1"/>
    <col min="7913" max="7913" width="10.7109375" style="3" customWidth="1"/>
    <col min="7914" max="7916" width="5" style="3" customWidth="1"/>
    <col min="7917" max="7917" width="7.5703125" style="3" customWidth="1"/>
    <col min="7918" max="7925" width="5" style="3" customWidth="1"/>
    <col min="7926" max="8166" width="9.140625" style="3"/>
    <col min="8167" max="8167" width="8" style="3" customWidth="1"/>
    <col min="8168" max="8168" width="56.5703125" style="3" customWidth="1"/>
    <col min="8169" max="8169" width="10.7109375" style="3" customWidth="1"/>
    <col min="8170" max="8172" width="5" style="3" customWidth="1"/>
    <col min="8173" max="8173" width="7.5703125" style="3" customWidth="1"/>
    <col min="8174" max="8181" width="5" style="3" customWidth="1"/>
    <col min="8182" max="8422" width="9.140625" style="3"/>
    <col min="8423" max="8423" width="8" style="3" customWidth="1"/>
    <col min="8424" max="8424" width="56.5703125" style="3" customWidth="1"/>
    <col min="8425" max="8425" width="10.7109375" style="3" customWidth="1"/>
    <col min="8426" max="8428" width="5" style="3" customWidth="1"/>
    <col min="8429" max="8429" width="7.5703125" style="3" customWidth="1"/>
    <col min="8430" max="8437" width="5" style="3" customWidth="1"/>
    <col min="8438" max="8678" width="9.140625" style="3"/>
    <col min="8679" max="8679" width="8" style="3" customWidth="1"/>
    <col min="8680" max="8680" width="56.5703125" style="3" customWidth="1"/>
    <col min="8681" max="8681" width="10.7109375" style="3" customWidth="1"/>
    <col min="8682" max="8684" width="5" style="3" customWidth="1"/>
    <col min="8685" max="8685" width="7.5703125" style="3" customWidth="1"/>
    <col min="8686" max="8693" width="5" style="3" customWidth="1"/>
    <col min="8694" max="8934" width="9.140625" style="3"/>
    <col min="8935" max="8935" width="8" style="3" customWidth="1"/>
    <col min="8936" max="8936" width="56.5703125" style="3" customWidth="1"/>
    <col min="8937" max="8937" width="10.7109375" style="3" customWidth="1"/>
    <col min="8938" max="8940" width="5" style="3" customWidth="1"/>
    <col min="8941" max="8941" width="7.5703125" style="3" customWidth="1"/>
    <col min="8942" max="8949" width="5" style="3" customWidth="1"/>
    <col min="8950" max="9190" width="9.140625" style="3"/>
    <col min="9191" max="9191" width="8" style="3" customWidth="1"/>
    <col min="9192" max="9192" width="56.5703125" style="3" customWidth="1"/>
    <col min="9193" max="9193" width="10.7109375" style="3" customWidth="1"/>
    <col min="9194" max="9196" width="5" style="3" customWidth="1"/>
    <col min="9197" max="9197" width="7.5703125" style="3" customWidth="1"/>
    <col min="9198" max="9205" width="5" style="3" customWidth="1"/>
    <col min="9206" max="9446" width="9.140625" style="3"/>
    <col min="9447" max="9447" width="8" style="3" customWidth="1"/>
    <col min="9448" max="9448" width="56.5703125" style="3" customWidth="1"/>
    <col min="9449" max="9449" width="10.7109375" style="3" customWidth="1"/>
    <col min="9450" max="9452" width="5" style="3" customWidth="1"/>
    <col min="9453" max="9453" width="7.5703125" style="3" customWidth="1"/>
    <col min="9454" max="9461" width="5" style="3" customWidth="1"/>
    <col min="9462" max="9702" width="9.140625" style="3"/>
    <col min="9703" max="9703" width="8" style="3" customWidth="1"/>
    <col min="9704" max="9704" width="56.5703125" style="3" customWidth="1"/>
    <col min="9705" max="9705" width="10.7109375" style="3" customWidth="1"/>
    <col min="9706" max="9708" width="5" style="3" customWidth="1"/>
    <col min="9709" max="9709" width="7.5703125" style="3" customWidth="1"/>
    <col min="9710" max="9717" width="5" style="3" customWidth="1"/>
    <col min="9718" max="9958" width="9.140625" style="3"/>
    <col min="9959" max="9959" width="8" style="3" customWidth="1"/>
    <col min="9960" max="9960" width="56.5703125" style="3" customWidth="1"/>
    <col min="9961" max="9961" width="10.7109375" style="3" customWidth="1"/>
    <col min="9962" max="9964" width="5" style="3" customWidth="1"/>
    <col min="9965" max="9965" width="7.5703125" style="3" customWidth="1"/>
    <col min="9966" max="9973" width="5" style="3" customWidth="1"/>
    <col min="9974" max="10214" width="9.140625" style="3"/>
    <col min="10215" max="10215" width="8" style="3" customWidth="1"/>
    <col min="10216" max="10216" width="56.5703125" style="3" customWidth="1"/>
    <col min="10217" max="10217" width="10.7109375" style="3" customWidth="1"/>
    <col min="10218" max="10220" width="5" style="3" customWidth="1"/>
    <col min="10221" max="10221" width="7.5703125" style="3" customWidth="1"/>
    <col min="10222" max="10229" width="5" style="3" customWidth="1"/>
    <col min="10230" max="10470" width="9.140625" style="3"/>
    <col min="10471" max="10471" width="8" style="3" customWidth="1"/>
    <col min="10472" max="10472" width="56.5703125" style="3" customWidth="1"/>
    <col min="10473" max="10473" width="10.7109375" style="3" customWidth="1"/>
    <col min="10474" max="10476" width="5" style="3" customWidth="1"/>
    <col min="10477" max="10477" width="7.5703125" style="3" customWidth="1"/>
    <col min="10478" max="10485" width="5" style="3" customWidth="1"/>
    <col min="10486" max="10726" width="9.140625" style="3"/>
    <col min="10727" max="10727" width="8" style="3" customWidth="1"/>
    <col min="10728" max="10728" width="56.5703125" style="3" customWidth="1"/>
    <col min="10729" max="10729" width="10.7109375" style="3" customWidth="1"/>
    <col min="10730" max="10732" width="5" style="3" customWidth="1"/>
    <col min="10733" max="10733" width="7.5703125" style="3" customWidth="1"/>
    <col min="10734" max="10741" width="5" style="3" customWidth="1"/>
    <col min="10742" max="10982" width="9.140625" style="3"/>
    <col min="10983" max="10983" width="8" style="3" customWidth="1"/>
    <col min="10984" max="10984" width="56.5703125" style="3" customWidth="1"/>
    <col min="10985" max="10985" width="10.7109375" style="3" customWidth="1"/>
    <col min="10986" max="10988" width="5" style="3" customWidth="1"/>
    <col min="10989" max="10989" width="7.5703125" style="3" customWidth="1"/>
    <col min="10990" max="10997" width="5" style="3" customWidth="1"/>
    <col min="10998" max="11238" width="9.140625" style="3"/>
    <col min="11239" max="11239" width="8" style="3" customWidth="1"/>
    <col min="11240" max="11240" width="56.5703125" style="3" customWidth="1"/>
    <col min="11241" max="11241" width="10.7109375" style="3" customWidth="1"/>
    <col min="11242" max="11244" width="5" style="3" customWidth="1"/>
    <col min="11245" max="11245" width="7.5703125" style="3" customWidth="1"/>
    <col min="11246" max="11253" width="5" style="3" customWidth="1"/>
    <col min="11254" max="11494" width="9.140625" style="3"/>
    <col min="11495" max="11495" width="8" style="3" customWidth="1"/>
    <col min="11496" max="11496" width="56.5703125" style="3" customWidth="1"/>
    <col min="11497" max="11497" width="10.7109375" style="3" customWidth="1"/>
    <col min="11498" max="11500" width="5" style="3" customWidth="1"/>
    <col min="11501" max="11501" width="7.5703125" style="3" customWidth="1"/>
    <col min="11502" max="11509" width="5" style="3" customWidth="1"/>
    <col min="11510" max="11750" width="9.140625" style="3"/>
    <col min="11751" max="11751" width="8" style="3" customWidth="1"/>
    <col min="11752" max="11752" width="56.5703125" style="3" customWidth="1"/>
    <col min="11753" max="11753" width="10.7109375" style="3" customWidth="1"/>
    <col min="11754" max="11756" width="5" style="3" customWidth="1"/>
    <col min="11757" max="11757" width="7.5703125" style="3" customWidth="1"/>
    <col min="11758" max="11765" width="5" style="3" customWidth="1"/>
    <col min="11766" max="12006" width="9.140625" style="3"/>
    <col min="12007" max="12007" width="8" style="3" customWidth="1"/>
    <col min="12008" max="12008" width="56.5703125" style="3" customWidth="1"/>
    <col min="12009" max="12009" width="10.7109375" style="3" customWidth="1"/>
    <col min="12010" max="12012" width="5" style="3" customWidth="1"/>
    <col min="12013" max="12013" width="7.5703125" style="3" customWidth="1"/>
    <col min="12014" max="12021" width="5" style="3" customWidth="1"/>
    <col min="12022" max="12262" width="9.140625" style="3"/>
    <col min="12263" max="12263" width="8" style="3" customWidth="1"/>
    <col min="12264" max="12264" width="56.5703125" style="3" customWidth="1"/>
    <col min="12265" max="12265" width="10.7109375" style="3" customWidth="1"/>
    <col min="12266" max="12268" width="5" style="3" customWidth="1"/>
    <col min="12269" max="12269" width="7.5703125" style="3" customWidth="1"/>
    <col min="12270" max="12277" width="5" style="3" customWidth="1"/>
    <col min="12278" max="12518" width="9.140625" style="3"/>
    <col min="12519" max="12519" width="8" style="3" customWidth="1"/>
    <col min="12520" max="12520" width="56.5703125" style="3" customWidth="1"/>
    <col min="12521" max="12521" width="10.7109375" style="3" customWidth="1"/>
    <col min="12522" max="12524" width="5" style="3" customWidth="1"/>
    <col min="12525" max="12525" width="7.5703125" style="3" customWidth="1"/>
    <col min="12526" max="12533" width="5" style="3" customWidth="1"/>
    <col min="12534" max="12774" width="9.140625" style="3"/>
    <col min="12775" max="12775" width="8" style="3" customWidth="1"/>
    <col min="12776" max="12776" width="56.5703125" style="3" customWidth="1"/>
    <col min="12777" max="12777" width="10.7109375" style="3" customWidth="1"/>
    <col min="12778" max="12780" width="5" style="3" customWidth="1"/>
    <col min="12781" max="12781" width="7.5703125" style="3" customWidth="1"/>
    <col min="12782" max="12789" width="5" style="3" customWidth="1"/>
    <col min="12790" max="13030" width="9.140625" style="3"/>
    <col min="13031" max="13031" width="8" style="3" customWidth="1"/>
    <col min="13032" max="13032" width="56.5703125" style="3" customWidth="1"/>
    <col min="13033" max="13033" width="10.7109375" style="3" customWidth="1"/>
    <col min="13034" max="13036" width="5" style="3" customWidth="1"/>
    <col min="13037" max="13037" width="7.5703125" style="3" customWidth="1"/>
    <col min="13038" max="13045" width="5" style="3" customWidth="1"/>
    <col min="13046" max="13286" width="9.140625" style="3"/>
    <col min="13287" max="13287" width="8" style="3" customWidth="1"/>
    <col min="13288" max="13288" width="56.5703125" style="3" customWidth="1"/>
    <col min="13289" max="13289" width="10.7109375" style="3" customWidth="1"/>
    <col min="13290" max="13292" width="5" style="3" customWidth="1"/>
    <col min="13293" max="13293" width="7.5703125" style="3" customWidth="1"/>
    <col min="13294" max="13301" width="5" style="3" customWidth="1"/>
    <col min="13302" max="13542" width="9.140625" style="3"/>
    <col min="13543" max="13543" width="8" style="3" customWidth="1"/>
    <col min="13544" max="13544" width="56.5703125" style="3" customWidth="1"/>
    <col min="13545" max="13545" width="10.7109375" style="3" customWidth="1"/>
    <col min="13546" max="13548" width="5" style="3" customWidth="1"/>
    <col min="13549" max="13549" width="7.5703125" style="3" customWidth="1"/>
    <col min="13550" max="13557" width="5" style="3" customWidth="1"/>
    <col min="13558" max="13798" width="9.140625" style="3"/>
    <col min="13799" max="13799" width="8" style="3" customWidth="1"/>
    <col min="13800" max="13800" width="56.5703125" style="3" customWidth="1"/>
    <col min="13801" max="13801" width="10.7109375" style="3" customWidth="1"/>
    <col min="13802" max="13804" width="5" style="3" customWidth="1"/>
    <col min="13805" max="13805" width="7.5703125" style="3" customWidth="1"/>
    <col min="13806" max="13813" width="5" style="3" customWidth="1"/>
    <col min="13814" max="14054" width="9.140625" style="3"/>
    <col min="14055" max="14055" width="8" style="3" customWidth="1"/>
    <col min="14056" max="14056" width="56.5703125" style="3" customWidth="1"/>
    <col min="14057" max="14057" width="10.7109375" style="3" customWidth="1"/>
    <col min="14058" max="14060" width="5" style="3" customWidth="1"/>
    <col min="14061" max="14061" width="7.5703125" style="3" customWidth="1"/>
    <col min="14062" max="14069" width="5" style="3" customWidth="1"/>
    <col min="14070" max="14310" width="9.140625" style="3"/>
    <col min="14311" max="14311" width="8" style="3" customWidth="1"/>
    <col min="14312" max="14312" width="56.5703125" style="3" customWidth="1"/>
    <col min="14313" max="14313" width="10.7109375" style="3" customWidth="1"/>
    <col min="14314" max="14316" width="5" style="3" customWidth="1"/>
    <col min="14317" max="14317" width="7.5703125" style="3" customWidth="1"/>
    <col min="14318" max="14325" width="5" style="3" customWidth="1"/>
    <col min="14326" max="14566" width="9.140625" style="3"/>
    <col min="14567" max="14567" width="8" style="3" customWidth="1"/>
    <col min="14568" max="14568" width="56.5703125" style="3" customWidth="1"/>
    <col min="14569" max="14569" width="10.7109375" style="3" customWidth="1"/>
    <col min="14570" max="14572" width="5" style="3" customWidth="1"/>
    <col min="14573" max="14573" width="7.5703125" style="3" customWidth="1"/>
    <col min="14574" max="14581" width="5" style="3" customWidth="1"/>
    <col min="14582" max="14822" width="9.140625" style="3"/>
    <col min="14823" max="14823" width="8" style="3" customWidth="1"/>
    <col min="14824" max="14824" width="56.5703125" style="3" customWidth="1"/>
    <col min="14825" max="14825" width="10.7109375" style="3" customWidth="1"/>
    <col min="14826" max="14828" width="5" style="3" customWidth="1"/>
    <col min="14829" max="14829" width="7.5703125" style="3" customWidth="1"/>
    <col min="14830" max="14837" width="5" style="3" customWidth="1"/>
    <col min="14838" max="15078" width="9.140625" style="3"/>
    <col min="15079" max="15079" width="8" style="3" customWidth="1"/>
    <col min="15080" max="15080" width="56.5703125" style="3" customWidth="1"/>
    <col min="15081" max="15081" width="10.7109375" style="3" customWidth="1"/>
    <col min="15082" max="15084" width="5" style="3" customWidth="1"/>
    <col min="15085" max="15085" width="7.5703125" style="3" customWidth="1"/>
    <col min="15086" max="15093" width="5" style="3" customWidth="1"/>
    <col min="15094" max="15334" width="9.140625" style="3"/>
    <col min="15335" max="15335" width="8" style="3" customWidth="1"/>
    <col min="15336" max="15336" width="56.5703125" style="3" customWidth="1"/>
    <col min="15337" max="15337" width="10.7109375" style="3" customWidth="1"/>
    <col min="15338" max="15340" width="5" style="3" customWidth="1"/>
    <col min="15341" max="15341" width="7.5703125" style="3" customWidth="1"/>
    <col min="15342" max="15349" width="5" style="3" customWidth="1"/>
    <col min="15350" max="15590" width="9.140625" style="3"/>
    <col min="15591" max="15591" width="8" style="3" customWidth="1"/>
    <col min="15592" max="15592" width="56.5703125" style="3" customWidth="1"/>
    <col min="15593" max="15593" width="10.7109375" style="3" customWidth="1"/>
    <col min="15594" max="15596" width="5" style="3" customWidth="1"/>
    <col min="15597" max="15597" width="7.5703125" style="3" customWidth="1"/>
    <col min="15598" max="15605" width="5" style="3" customWidth="1"/>
    <col min="15606" max="15846" width="9.140625" style="3"/>
    <col min="15847" max="15847" width="8" style="3" customWidth="1"/>
    <col min="15848" max="15848" width="56.5703125" style="3" customWidth="1"/>
    <col min="15849" max="15849" width="10.7109375" style="3" customWidth="1"/>
    <col min="15850" max="15852" width="5" style="3" customWidth="1"/>
    <col min="15853" max="15853" width="7.5703125" style="3" customWidth="1"/>
    <col min="15854" max="15861" width="5" style="3" customWidth="1"/>
    <col min="15862" max="16102" width="9.140625" style="3"/>
    <col min="16103" max="16103" width="8" style="3" customWidth="1"/>
    <col min="16104" max="16104" width="56.5703125" style="3" customWidth="1"/>
    <col min="16105" max="16105" width="10.7109375" style="3" customWidth="1"/>
    <col min="16106" max="16108" width="5" style="3" customWidth="1"/>
    <col min="16109" max="16109" width="7.5703125" style="3" customWidth="1"/>
    <col min="16110" max="16117" width="5" style="3" customWidth="1"/>
    <col min="16118" max="16384" width="9.140625" style="3"/>
  </cols>
  <sheetData>
    <row r="1" spans="1:14" x14ac:dyDescent="0.25">
      <c r="A1" s="116" t="s">
        <v>0</v>
      </c>
      <c r="B1" s="133"/>
      <c r="C1" s="133"/>
      <c r="D1" s="133"/>
      <c r="E1" s="136"/>
    </row>
    <row r="2" spans="1:14" x14ac:dyDescent="0.25">
      <c r="A2" s="116"/>
      <c r="B2" s="133"/>
      <c r="C2" s="133"/>
      <c r="D2" s="133"/>
      <c r="E2" s="136"/>
    </row>
    <row r="3" spans="1:14" ht="15" x14ac:dyDescent="0.25">
      <c r="A3" s="117" t="s">
        <v>10</v>
      </c>
      <c r="B3" s="134"/>
      <c r="C3" s="134"/>
      <c r="D3" s="134"/>
      <c r="E3" s="137"/>
      <c r="F3" s="202"/>
      <c r="G3" s="1" t="s">
        <v>13</v>
      </c>
      <c r="H3" s="5"/>
    </row>
    <row r="4" spans="1:14" x14ac:dyDescent="0.25">
      <c r="A4" s="116" t="s">
        <v>11</v>
      </c>
      <c r="B4" s="135"/>
      <c r="C4" s="135"/>
      <c r="D4" s="135"/>
      <c r="E4" s="138"/>
      <c r="F4" s="203"/>
      <c r="G4" s="2" t="s">
        <v>12</v>
      </c>
      <c r="H4" s="5"/>
    </row>
    <row r="5" spans="1:14" ht="15" x14ac:dyDescent="0.25">
      <c r="A5" s="117" t="s">
        <v>16</v>
      </c>
      <c r="B5" s="135"/>
      <c r="C5" s="135"/>
      <c r="D5" s="135"/>
      <c r="E5" s="138"/>
      <c r="F5" s="203"/>
      <c r="G5" s="2" t="s">
        <v>94</v>
      </c>
      <c r="H5" s="5"/>
    </row>
    <row r="6" spans="1:14" ht="15" x14ac:dyDescent="0.25">
      <c r="A6" s="120" t="s">
        <v>17</v>
      </c>
      <c r="B6" s="94"/>
      <c r="C6" s="94"/>
      <c r="D6" s="94"/>
      <c r="E6" s="95"/>
      <c r="F6" s="204"/>
      <c r="G6" s="202"/>
      <c r="H6" s="5"/>
      <c r="N6" s="1"/>
    </row>
    <row r="7" spans="1:14" ht="15" x14ac:dyDescent="0.25">
      <c r="A7" s="292" t="s">
        <v>1</v>
      </c>
      <c r="B7" s="292"/>
      <c r="C7" s="292"/>
      <c r="D7" s="292"/>
      <c r="E7" s="292"/>
      <c r="F7" s="292"/>
      <c r="G7" s="292"/>
      <c r="H7" s="5"/>
      <c r="N7" s="2"/>
    </row>
    <row r="8" spans="1:14" ht="22.5" customHeight="1" x14ac:dyDescent="0.25">
      <c r="A8" s="37"/>
      <c r="B8" s="94"/>
      <c r="C8" s="94"/>
      <c r="D8" s="94"/>
      <c r="E8" s="95"/>
      <c r="F8" s="293" t="s">
        <v>18</v>
      </c>
      <c r="G8" s="293"/>
      <c r="H8" s="5"/>
      <c r="N8" s="2"/>
    </row>
    <row r="9" spans="1:14" ht="17.100000000000001" customHeight="1" x14ac:dyDescent="0.25">
      <c r="A9" s="290" t="s">
        <v>19</v>
      </c>
      <c r="B9" s="290"/>
      <c r="C9" s="290"/>
      <c r="D9" s="290"/>
      <c r="E9" s="290"/>
      <c r="F9" s="290"/>
      <c r="G9" s="290"/>
      <c r="H9" s="5"/>
    </row>
    <row r="10" spans="1:14" ht="17.100000000000001" customHeight="1" x14ac:dyDescent="0.25">
      <c r="A10" s="284" t="s">
        <v>20</v>
      </c>
      <c r="B10" s="284"/>
      <c r="C10" s="284"/>
      <c r="D10" s="284"/>
      <c r="E10" s="284"/>
      <c r="F10" s="284"/>
      <c r="G10" s="284"/>
      <c r="H10" s="5"/>
    </row>
    <row r="11" spans="1:14" ht="17.100000000000001" customHeight="1" x14ac:dyDescent="0.25">
      <c r="A11" s="286" t="s">
        <v>21</v>
      </c>
      <c r="B11" s="288" t="s">
        <v>24</v>
      </c>
      <c r="C11" s="288"/>
      <c r="D11" s="288"/>
      <c r="E11" s="289" t="s">
        <v>25</v>
      </c>
      <c r="F11" s="287" t="s">
        <v>22</v>
      </c>
      <c r="G11" s="287" t="s">
        <v>23</v>
      </c>
    </row>
    <row r="12" spans="1:14" ht="17.100000000000001" customHeight="1" x14ac:dyDescent="0.25">
      <c r="A12" s="286"/>
      <c r="B12" s="44" t="s">
        <v>26</v>
      </c>
      <c r="C12" s="44" t="s">
        <v>27</v>
      </c>
      <c r="D12" s="44" t="s">
        <v>28</v>
      </c>
      <c r="E12" s="289"/>
      <c r="F12" s="287"/>
      <c r="G12" s="287"/>
    </row>
    <row r="13" spans="1:14" ht="17.100000000000001" customHeight="1" x14ac:dyDescent="0.25">
      <c r="A13" s="96" t="s">
        <v>2</v>
      </c>
      <c r="B13" s="38">
        <v>0.4</v>
      </c>
      <c r="C13" s="38">
        <v>0.4</v>
      </c>
      <c r="D13" s="38">
        <v>9.8000000000000007</v>
      </c>
      <c r="E13" s="39">
        <v>47</v>
      </c>
      <c r="F13" s="205" t="s">
        <v>147</v>
      </c>
      <c r="G13" s="220">
        <v>100</v>
      </c>
    </row>
    <row r="14" spans="1:14" ht="17.100000000000001" customHeight="1" x14ac:dyDescent="0.25">
      <c r="A14" s="96" t="s">
        <v>14</v>
      </c>
      <c r="B14" s="40">
        <v>13.94</v>
      </c>
      <c r="C14" s="40">
        <v>24.83</v>
      </c>
      <c r="D14" s="40">
        <v>2.64</v>
      </c>
      <c r="E14" s="42">
        <v>289</v>
      </c>
      <c r="F14" s="169" t="s">
        <v>15</v>
      </c>
      <c r="G14" s="221">
        <v>150</v>
      </c>
      <c r="H14" s="7"/>
    </row>
    <row r="15" spans="1:14" ht="17.100000000000001" customHeight="1" x14ac:dyDescent="0.25">
      <c r="A15" s="96" t="s">
        <v>74</v>
      </c>
      <c r="B15" s="40">
        <v>3.05</v>
      </c>
      <c r="C15" s="40">
        <v>2.4</v>
      </c>
      <c r="D15" s="40">
        <v>23.11</v>
      </c>
      <c r="E15" s="42">
        <v>119</v>
      </c>
      <c r="F15" s="169" t="s">
        <v>75</v>
      </c>
      <c r="G15" s="221">
        <v>200</v>
      </c>
    </row>
    <row r="16" spans="1:14" ht="17.100000000000001" customHeight="1" x14ac:dyDescent="0.25">
      <c r="A16" s="96" t="s">
        <v>95</v>
      </c>
      <c r="B16" s="38">
        <v>3.95</v>
      </c>
      <c r="C16" s="38">
        <v>0.5</v>
      </c>
      <c r="D16" s="38">
        <v>24.15</v>
      </c>
      <c r="E16" s="47">
        <v>118</v>
      </c>
      <c r="F16" s="209" t="s">
        <v>30</v>
      </c>
      <c r="G16" s="220">
        <v>50</v>
      </c>
    </row>
    <row r="17" spans="1:8" ht="17.100000000000001" customHeight="1" x14ac:dyDescent="0.25">
      <c r="A17" s="43"/>
      <c r="B17" s="44">
        <f>SUM(B13:B16)</f>
        <v>21.34</v>
      </c>
      <c r="C17" s="44">
        <f>SUM(C13:C16)</f>
        <v>28.129999999999995</v>
      </c>
      <c r="D17" s="44">
        <f>SUM(D13:D16)</f>
        <v>59.699999999999996</v>
      </c>
      <c r="E17" s="45">
        <f>SUM(E13:E16)</f>
        <v>573</v>
      </c>
      <c r="F17" s="174" t="s">
        <v>31</v>
      </c>
      <c r="G17" s="188">
        <f t="shared" ref="G17" si="0">SUM(G13:G16)</f>
        <v>500</v>
      </c>
      <c r="H17" s="34">
        <f>E17/2350</f>
        <v>0.24382978723404256</v>
      </c>
    </row>
    <row r="18" spans="1:8" ht="17.100000000000001" customHeight="1" x14ac:dyDescent="0.25">
      <c r="A18" s="284" t="s">
        <v>34</v>
      </c>
      <c r="B18" s="284"/>
      <c r="C18" s="284"/>
      <c r="D18" s="284"/>
      <c r="E18" s="284"/>
      <c r="F18" s="284"/>
      <c r="G18" s="284"/>
    </row>
    <row r="19" spans="1:8" ht="17.100000000000001" customHeight="1" x14ac:dyDescent="0.25">
      <c r="A19" s="52" t="s">
        <v>137</v>
      </c>
      <c r="B19" s="59">
        <v>0.42</v>
      </c>
      <c r="C19" s="59">
        <v>0.06</v>
      </c>
      <c r="D19" s="59">
        <v>1.1399999999999999</v>
      </c>
      <c r="E19" s="52">
        <v>7</v>
      </c>
      <c r="F19" s="190" t="s">
        <v>138</v>
      </c>
      <c r="G19" s="179">
        <v>60</v>
      </c>
    </row>
    <row r="20" spans="1:8" ht="17.100000000000001" customHeight="1" x14ac:dyDescent="0.25">
      <c r="A20" s="96" t="s">
        <v>35</v>
      </c>
      <c r="B20" s="38">
        <v>7.73</v>
      </c>
      <c r="C20" s="38">
        <v>5.67</v>
      </c>
      <c r="D20" s="38">
        <v>36.9</v>
      </c>
      <c r="E20" s="47">
        <v>232</v>
      </c>
      <c r="F20" s="205" t="s">
        <v>102</v>
      </c>
      <c r="G20" s="223">
        <v>220</v>
      </c>
    </row>
    <row r="21" spans="1:8" ht="17.100000000000001" customHeight="1" x14ac:dyDescent="0.25">
      <c r="A21" s="77" t="s">
        <v>160</v>
      </c>
      <c r="B21" s="40">
        <v>9.58</v>
      </c>
      <c r="C21" s="40">
        <v>25.37</v>
      </c>
      <c r="D21" s="40">
        <v>2.6</v>
      </c>
      <c r="E21" s="42">
        <v>278</v>
      </c>
      <c r="F21" s="259" t="s">
        <v>287</v>
      </c>
      <c r="G21" s="222">
        <v>90</v>
      </c>
    </row>
    <row r="22" spans="1:8" ht="17.100000000000001" customHeight="1" x14ac:dyDescent="0.25">
      <c r="A22" s="96" t="s">
        <v>36</v>
      </c>
      <c r="B22" s="40">
        <v>5.33</v>
      </c>
      <c r="C22" s="40">
        <v>4.8899999999999997</v>
      </c>
      <c r="D22" s="40">
        <v>35.590000000000003</v>
      </c>
      <c r="E22" s="42">
        <v>212</v>
      </c>
      <c r="F22" s="169" t="s">
        <v>37</v>
      </c>
      <c r="G22" s="221">
        <v>150</v>
      </c>
    </row>
    <row r="23" spans="1:8" ht="17.100000000000001" customHeight="1" x14ac:dyDescent="0.25">
      <c r="A23" s="58" t="s">
        <v>156</v>
      </c>
      <c r="B23" s="40">
        <v>0.3</v>
      </c>
      <c r="C23" s="40">
        <v>0.6</v>
      </c>
      <c r="D23" s="40">
        <v>7.1</v>
      </c>
      <c r="E23" s="42">
        <v>35</v>
      </c>
      <c r="F23" s="206" t="s">
        <v>155</v>
      </c>
      <c r="G23" s="221">
        <v>200</v>
      </c>
    </row>
    <row r="24" spans="1:8" ht="17.100000000000001" customHeight="1" x14ac:dyDescent="0.25">
      <c r="A24" s="96" t="s">
        <v>95</v>
      </c>
      <c r="B24" s="38">
        <v>3.95</v>
      </c>
      <c r="C24" s="38">
        <v>0.5</v>
      </c>
      <c r="D24" s="38">
        <v>24.15</v>
      </c>
      <c r="E24" s="47">
        <v>118</v>
      </c>
      <c r="F24" s="209" t="s">
        <v>30</v>
      </c>
      <c r="G24" s="220">
        <v>50</v>
      </c>
    </row>
    <row r="25" spans="1:8" ht="17.100000000000001" customHeight="1" x14ac:dyDescent="0.25">
      <c r="A25" s="96" t="s">
        <v>95</v>
      </c>
      <c r="B25" s="38">
        <v>1.65</v>
      </c>
      <c r="C25" s="38">
        <v>0.3</v>
      </c>
      <c r="D25" s="38">
        <v>8.35</v>
      </c>
      <c r="E25" s="47">
        <v>44</v>
      </c>
      <c r="F25" s="209" t="s">
        <v>40</v>
      </c>
      <c r="G25" s="220">
        <v>25</v>
      </c>
    </row>
    <row r="26" spans="1:8" ht="17.100000000000001" customHeight="1" x14ac:dyDescent="0.25">
      <c r="A26" s="48"/>
      <c r="B26" s="44">
        <f>SUM(B19:B25)</f>
        <v>28.96</v>
      </c>
      <c r="C26" s="44">
        <f>SUM(C19:C25)</f>
        <v>37.39</v>
      </c>
      <c r="D26" s="44">
        <f>SUM(D19:D25)</f>
        <v>115.82999999999998</v>
      </c>
      <c r="E26" s="45">
        <f>SUM(E19:E25)</f>
        <v>926</v>
      </c>
      <c r="F26" s="174" t="s">
        <v>31</v>
      </c>
      <c r="G26" s="224">
        <f>SUM(G19:G25)</f>
        <v>795</v>
      </c>
      <c r="H26" s="34">
        <f>E26/2350</f>
        <v>0.39404255319148934</v>
      </c>
    </row>
    <row r="27" spans="1:8" ht="17.100000000000001" customHeight="1" x14ac:dyDescent="0.25">
      <c r="A27" s="284" t="s">
        <v>32</v>
      </c>
      <c r="B27" s="284"/>
      <c r="C27" s="284"/>
      <c r="D27" s="284"/>
      <c r="E27" s="284"/>
      <c r="F27" s="284"/>
      <c r="G27" s="284"/>
      <c r="H27" s="5"/>
    </row>
    <row r="28" spans="1:8" ht="17.100000000000001" customHeight="1" x14ac:dyDescent="0.25">
      <c r="A28" s="77" t="s">
        <v>2</v>
      </c>
      <c r="B28" s="40">
        <v>0.48</v>
      </c>
      <c r="C28" s="40">
        <v>0.48</v>
      </c>
      <c r="D28" s="40">
        <v>11.76</v>
      </c>
      <c r="E28" s="42">
        <v>56</v>
      </c>
      <c r="F28" s="207" t="s">
        <v>167</v>
      </c>
      <c r="G28" s="222">
        <v>120</v>
      </c>
      <c r="H28" s="5"/>
    </row>
    <row r="29" spans="1:8" ht="17.100000000000001" customHeight="1" x14ac:dyDescent="0.25">
      <c r="A29" s="96" t="s">
        <v>14</v>
      </c>
      <c r="B29" s="40">
        <v>18.579999999999998</v>
      </c>
      <c r="C29" s="40">
        <v>33.1</v>
      </c>
      <c r="D29" s="40">
        <v>3.52</v>
      </c>
      <c r="E29" s="42">
        <v>386</v>
      </c>
      <c r="F29" s="169" t="s">
        <v>33</v>
      </c>
      <c r="G29" s="221">
        <v>200</v>
      </c>
      <c r="H29" s="7"/>
    </row>
    <row r="30" spans="1:8" ht="17.100000000000001" customHeight="1" x14ac:dyDescent="0.25">
      <c r="A30" s="96" t="s">
        <v>74</v>
      </c>
      <c r="B30" s="40">
        <v>3.05</v>
      </c>
      <c r="C30" s="40">
        <v>2.4</v>
      </c>
      <c r="D30" s="40">
        <v>23.11</v>
      </c>
      <c r="E30" s="42">
        <v>119</v>
      </c>
      <c r="F30" s="169" t="s">
        <v>75</v>
      </c>
      <c r="G30" s="221">
        <v>200</v>
      </c>
    </row>
    <row r="31" spans="1:8" ht="17.100000000000001" customHeight="1" x14ac:dyDescent="0.25">
      <c r="A31" s="96" t="s">
        <v>95</v>
      </c>
      <c r="B31" s="38">
        <v>3.95</v>
      </c>
      <c r="C31" s="38">
        <v>0.5</v>
      </c>
      <c r="D31" s="38">
        <v>24.15</v>
      </c>
      <c r="E31" s="47">
        <v>118</v>
      </c>
      <c r="F31" s="209" t="s">
        <v>30</v>
      </c>
      <c r="G31" s="220">
        <v>50</v>
      </c>
    </row>
    <row r="32" spans="1:8" ht="17.100000000000001" customHeight="1" x14ac:dyDescent="0.25">
      <c r="A32" s="46"/>
      <c r="B32" s="44">
        <f>SUM(B28:B31)</f>
        <v>26.06</v>
      </c>
      <c r="C32" s="44">
        <f>SUM(C28:C31)</f>
        <v>36.479999999999997</v>
      </c>
      <c r="D32" s="44">
        <f>SUM(D28:D31)</f>
        <v>62.54</v>
      </c>
      <c r="E32" s="45">
        <f>SUM(E28:E31)</f>
        <v>679</v>
      </c>
      <c r="F32" s="174" t="s">
        <v>31</v>
      </c>
      <c r="G32" s="188">
        <f>SUM(G28:G31)</f>
        <v>570</v>
      </c>
      <c r="H32" s="34">
        <f>E32/2720</f>
        <v>0.24963235294117647</v>
      </c>
    </row>
    <row r="33" spans="1:8" ht="17.100000000000001" customHeight="1" x14ac:dyDescent="0.25">
      <c r="A33" s="284" t="s">
        <v>41</v>
      </c>
      <c r="B33" s="284"/>
      <c r="C33" s="284"/>
      <c r="D33" s="284"/>
      <c r="E33" s="284"/>
      <c r="F33" s="284"/>
      <c r="G33" s="284"/>
      <c r="H33" s="7"/>
    </row>
    <row r="34" spans="1:8" ht="17.100000000000001" customHeight="1" x14ac:dyDescent="0.25">
      <c r="A34" s="52" t="s">
        <v>137</v>
      </c>
      <c r="B34" s="59">
        <v>0.7</v>
      </c>
      <c r="C34" s="59">
        <v>0.1</v>
      </c>
      <c r="D34" s="59">
        <v>1.9</v>
      </c>
      <c r="E34" s="52">
        <v>12</v>
      </c>
      <c r="F34" s="190" t="s">
        <v>139</v>
      </c>
      <c r="G34" s="179">
        <v>100</v>
      </c>
    </row>
    <row r="35" spans="1:8" ht="17.100000000000001" customHeight="1" x14ac:dyDescent="0.25">
      <c r="A35" s="96" t="s">
        <v>35</v>
      </c>
      <c r="B35" s="38">
        <v>8.9</v>
      </c>
      <c r="C35" s="38">
        <v>6.78</v>
      </c>
      <c r="D35" s="38">
        <v>40.89</v>
      </c>
      <c r="E35" s="47">
        <v>262</v>
      </c>
      <c r="F35" s="205" t="s">
        <v>103</v>
      </c>
      <c r="G35" s="223">
        <v>270</v>
      </c>
    </row>
    <row r="36" spans="1:8" ht="17.100000000000001" customHeight="1" x14ac:dyDescent="0.25">
      <c r="A36" s="77" t="s">
        <v>160</v>
      </c>
      <c r="B36" s="40">
        <v>10.64</v>
      </c>
      <c r="C36" s="40">
        <v>28.19</v>
      </c>
      <c r="D36" s="40">
        <v>2.89</v>
      </c>
      <c r="E36" s="42">
        <v>309</v>
      </c>
      <c r="F36" s="259" t="s">
        <v>288</v>
      </c>
      <c r="G36" s="222">
        <v>100</v>
      </c>
    </row>
    <row r="37" spans="1:8" ht="17.100000000000001" customHeight="1" x14ac:dyDescent="0.25">
      <c r="A37" s="96" t="s">
        <v>36</v>
      </c>
      <c r="B37" s="40">
        <v>6.4</v>
      </c>
      <c r="C37" s="40">
        <v>5.87</v>
      </c>
      <c r="D37" s="40">
        <v>42.71</v>
      </c>
      <c r="E37" s="42">
        <v>254</v>
      </c>
      <c r="F37" s="169" t="s">
        <v>37</v>
      </c>
      <c r="G37" s="221">
        <v>180</v>
      </c>
    </row>
    <row r="38" spans="1:8" ht="17.100000000000001" customHeight="1" x14ac:dyDescent="0.25">
      <c r="A38" s="58" t="s">
        <v>156</v>
      </c>
      <c r="B38" s="40">
        <v>0.3</v>
      </c>
      <c r="C38" s="40">
        <v>0.6</v>
      </c>
      <c r="D38" s="40">
        <v>7.1</v>
      </c>
      <c r="E38" s="42">
        <v>35</v>
      </c>
      <c r="F38" s="206" t="s">
        <v>155</v>
      </c>
      <c r="G38" s="221">
        <v>200</v>
      </c>
    </row>
    <row r="39" spans="1:8" ht="17.100000000000001" customHeight="1" x14ac:dyDescent="0.25">
      <c r="A39" s="96" t="s">
        <v>95</v>
      </c>
      <c r="B39" s="38">
        <v>3.95</v>
      </c>
      <c r="C39" s="38">
        <v>0.5</v>
      </c>
      <c r="D39" s="38">
        <v>24.15</v>
      </c>
      <c r="E39" s="47">
        <v>118</v>
      </c>
      <c r="F39" s="209" t="s">
        <v>30</v>
      </c>
      <c r="G39" s="220">
        <v>50</v>
      </c>
    </row>
    <row r="40" spans="1:8" ht="17.100000000000001" customHeight="1" x14ac:dyDescent="0.25">
      <c r="A40" s="96" t="s">
        <v>95</v>
      </c>
      <c r="B40" s="38">
        <v>1.65</v>
      </c>
      <c r="C40" s="38">
        <v>0.3</v>
      </c>
      <c r="D40" s="38">
        <v>8.35</v>
      </c>
      <c r="E40" s="47">
        <v>44</v>
      </c>
      <c r="F40" s="209" t="s">
        <v>40</v>
      </c>
      <c r="G40" s="220">
        <v>25</v>
      </c>
    </row>
    <row r="41" spans="1:8" ht="17.100000000000001" customHeight="1" x14ac:dyDescent="0.25">
      <c r="A41" s="48"/>
      <c r="B41" s="44">
        <f>SUM(B34:B40)</f>
        <v>32.54</v>
      </c>
      <c r="C41" s="44">
        <f>SUM(C34:C40)</f>
        <v>42.339999999999996</v>
      </c>
      <c r="D41" s="44">
        <f>SUM(D34:D40)</f>
        <v>127.98999999999998</v>
      </c>
      <c r="E41" s="45">
        <f>SUM(E34:E40)</f>
        <v>1034</v>
      </c>
      <c r="F41" s="174" t="s">
        <v>31</v>
      </c>
      <c r="G41" s="224">
        <f>SUM(G34:G40)</f>
        <v>925</v>
      </c>
      <c r="H41" s="34">
        <f>E41/2720</f>
        <v>0.38014705882352939</v>
      </c>
    </row>
    <row r="42" spans="1:8" ht="17.100000000000001" customHeight="1" x14ac:dyDescent="0.25">
      <c r="A42" s="49"/>
      <c r="B42" s="97"/>
      <c r="C42" s="97"/>
      <c r="D42" s="97"/>
      <c r="E42" s="51"/>
      <c r="F42" s="208"/>
      <c r="G42" s="225"/>
      <c r="H42" s="5"/>
    </row>
    <row r="43" spans="1:8" ht="17.100000000000001" customHeight="1" x14ac:dyDescent="0.25">
      <c r="A43" s="290" t="s">
        <v>43</v>
      </c>
      <c r="B43" s="290"/>
      <c r="C43" s="290"/>
      <c r="D43" s="290"/>
      <c r="E43" s="290"/>
      <c r="F43" s="290"/>
      <c r="G43" s="290"/>
      <c r="H43" s="5"/>
    </row>
    <row r="44" spans="1:8" ht="17.100000000000001" customHeight="1" x14ac:dyDescent="0.25">
      <c r="A44" s="284" t="s">
        <v>20</v>
      </c>
      <c r="B44" s="284"/>
      <c r="C44" s="284"/>
      <c r="D44" s="284"/>
      <c r="E44" s="284"/>
      <c r="F44" s="284"/>
      <c r="G44" s="284"/>
      <c r="H44" s="5"/>
    </row>
    <row r="45" spans="1:8" ht="17.100000000000001" customHeight="1" x14ac:dyDescent="0.25">
      <c r="A45" s="286" t="s">
        <v>21</v>
      </c>
      <c r="B45" s="288" t="s">
        <v>24</v>
      </c>
      <c r="C45" s="288"/>
      <c r="D45" s="288"/>
      <c r="E45" s="289" t="s">
        <v>25</v>
      </c>
      <c r="F45" s="287" t="s">
        <v>22</v>
      </c>
      <c r="G45" s="287" t="s">
        <v>23</v>
      </c>
    </row>
    <row r="46" spans="1:8" ht="17.100000000000001" customHeight="1" x14ac:dyDescent="0.25">
      <c r="A46" s="286"/>
      <c r="B46" s="44" t="s">
        <v>26</v>
      </c>
      <c r="C46" s="44" t="s">
        <v>27</v>
      </c>
      <c r="D46" s="44" t="s">
        <v>28</v>
      </c>
      <c r="E46" s="289"/>
      <c r="F46" s="287"/>
      <c r="G46" s="287"/>
    </row>
    <row r="47" spans="1:8" ht="17.100000000000001" customHeight="1" x14ac:dyDescent="0.25">
      <c r="A47" s="41" t="s">
        <v>181</v>
      </c>
      <c r="B47" s="40">
        <v>4.53</v>
      </c>
      <c r="C47" s="40">
        <v>6.7</v>
      </c>
      <c r="D47" s="40">
        <v>30.44</v>
      </c>
      <c r="E47" s="42">
        <v>198</v>
      </c>
      <c r="F47" s="269" t="s">
        <v>235</v>
      </c>
      <c r="G47" s="222">
        <v>50</v>
      </c>
    </row>
    <row r="48" spans="1:8" ht="17.100000000000001" customHeight="1" x14ac:dyDescent="0.25">
      <c r="A48" s="96" t="s">
        <v>46</v>
      </c>
      <c r="B48" s="38">
        <v>4.5999999999999996</v>
      </c>
      <c r="C48" s="38">
        <v>11.23</v>
      </c>
      <c r="D48" s="38">
        <v>25.38</v>
      </c>
      <c r="E48" s="47">
        <v>221</v>
      </c>
      <c r="F48" s="205" t="s">
        <v>104</v>
      </c>
      <c r="G48" s="223">
        <v>160</v>
      </c>
    </row>
    <row r="49" spans="1:8" ht="17.100000000000001" customHeight="1" x14ac:dyDescent="0.25">
      <c r="A49" s="96" t="s">
        <v>63</v>
      </c>
      <c r="B49" s="40">
        <v>3.87</v>
      </c>
      <c r="C49" s="40">
        <v>3.9</v>
      </c>
      <c r="D49" s="40">
        <v>25.78</v>
      </c>
      <c r="E49" s="42">
        <v>151</v>
      </c>
      <c r="F49" s="169" t="s">
        <v>64</v>
      </c>
      <c r="G49" s="221">
        <v>200</v>
      </c>
    </row>
    <row r="50" spans="1:8" ht="17.100000000000001" customHeight="1" x14ac:dyDescent="0.25">
      <c r="A50" s="96" t="s">
        <v>95</v>
      </c>
      <c r="B50" s="38">
        <v>3.95</v>
      </c>
      <c r="C50" s="38">
        <v>0.5</v>
      </c>
      <c r="D50" s="38">
        <v>24.15</v>
      </c>
      <c r="E50" s="47">
        <v>118</v>
      </c>
      <c r="F50" s="209" t="s">
        <v>30</v>
      </c>
      <c r="G50" s="220">
        <v>50</v>
      </c>
    </row>
    <row r="51" spans="1:8" ht="17.100000000000001" customHeight="1" x14ac:dyDescent="0.25">
      <c r="A51" s="43"/>
      <c r="B51" s="44">
        <f>SUM(B47:B50)</f>
        <v>16.95</v>
      </c>
      <c r="C51" s="44">
        <f>SUM(C47:C50)</f>
        <v>22.33</v>
      </c>
      <c r="D51" s="44">
        <f>SUM(D47:D50)</f>
        <v>105.75</v>
      </c>
      <c r="E51" s="45">
        <f>SUM(E47:E50)</f>
        <v>688</v>
      </c>
      <c r="F51" s="174" t="s">
        <v>31</v>
      </c>
      <c r="G51" s="224">
        <f>SUM(G47:G50)</f>
        <v>460</v>
      </c>
      <c r="H51" s="34">
        <f>E51/2350</f>
        <v>0.2927659574468085</v>
      </c>
    </row>
    <row r="52" spans="1:8" ht="17.100000000000001" customHeight="1" x14ac:dyDescent="0.25">
      <c r="A52" s="284" t="s">
        <v>34</v>
      </c>
      <c r="B52" s="284"/>
      <c r="C52" s="284"/>
      <c r="D52" s="284"/>
      <c r="E52" s="284"/>
      <c r="F52" s="284"/>
      <c r="G52" s="284"/>
    </row>
    <row r="53" spans="1:8" ht="17.100000000000001" customHeight="1" x14ac:dyDescent="0.25">
      <c r="A53" s="286" t="s">
        <v>21</v>
      </c>
      <c r="B53" s="288" t="s">
        <v>24</v>
      </c>
      <c r="C53" s="288"/>
      <c r="D53" s="288"/>
      <c r="E53" s="289" t="s">
        <v>25</v>
      </c>
      <c r="F53" s="287" t="s">
        <v>22</v>
      </c>
      <c r="G53" s="287" t="s">
        <v>23</v>
      </c>
    </row>
    <row r="54" spans="1:8" ht="17.100000000000001" customHeight="1" x14ac:dyDescent="0.25">
      <c r="A54" s="286"/>
      <c r="B54" s="44" t="s">
        <v>26</v>
      </c>
      <c r="C54" s="44" t="s">
        <v>27</v>
      </c>
      <c r="D54" s="44" t="s">
        <v>28</v>
      </c>
      <c r="E54" s="289"/>
      <c r="F54" s="287"/>
      <c r="G54" s="287"/>
    </row>
    <row r="55" spans="1:8" ht="17.100000000000001" customHeight="1" x14ac:dyDescent="0.25">
      <c r="A55" s="98" t="s">
        <v>97</v>
      </c>
      <c r="B55" s="99">
        <v>0.84</v>
      </c>
      <c r="C55" s="99">
        <v>6.02</v>
      </c>
      <c r="D55" s="99">
        <v>4.37</v>
      </c>
      <c r="E55" s="100">
        <v>75</v>
      </c>
      <c r="F55" s="236" t="s">
        <v>98</v>
      </c>
      <c r="G55" s="229">
        <v>60</v>
      </c>
    </row>
    <row r="56" spans="1:8" ht="17.100000000000001" customHeight="1" x14ac:dyDescent="0.25">
      <c r="A56" s="96" t="s">
        <v>48</v>
      </c>
      <c r="B56" s="40">
        <v>1.95</v>
      </c>
      <c r="C56" s="40">
        <v>5.8</v>
      </c>
      <c r="D56" s="40">
        <v>13.73</v>
      </c>
      <c r="E56" s="42">
        <v>109</v>
      </c>
      <c r="F56" s="169" t="s">
        <v>107</v>
      </c>
      <c r="G56" s="189">
        <v>205</v>
      </c>
    </row>
    <row r="57" spans="1:8" ht="17.100000000000001" customHeight="1" x14ac:dyDescent="0.25">
      <c r="A57" s="64" t="s">
        <v>178</v>
      </c>
      <c r="B57" s="64">
        <v>16.29</v>
      </c>
      <c r="C57" s="64">
        <v>8.4600000000000009</v>
      </c>
      <c r="D57" s="64">
        <v>2.4300000000000002</v>
      </c>
      <c r="E57" s="64">
        <v>151</v>
      </c>
      <c r="F57" s="265" t="s">
        <v>289</v>
      </c>
      <c r="G57" s="181">
        <v>90</v>
      </c>
    </row>
    <row r="58" spans="1:8" ht="17.100000000000001" customHeight="1" x14ac:dyDescent="0.25">
      <c r="A58" s="96" t="s">
        <v>69</v>
      </c>
      <c r="B58" s="40">
        <v>3.24</v>
      </c>
      <c r="C58" s="40">
        <v>5.56</v>
      </c>
      <c r="D58" s="40">
        <v>22</v>
      </c>
      <c r="E58" s="42">
        <v>152</v>
      </c>
      <c r="F58" s="169" t="s">
        <v>70</v>
      </c>
      <c r="G58" s="221">
        <v>150</v>
      </c>
    </row>
    <row r="59" spans="1:8" ht="17.100000000000001" customHeight="1" x14ac:dyDescent="0.25">
      <c r="A59" s="96" t="s">
        <v>49</v>
      </c>
      <c r="B59" s="40">
        <v>0.44</v>
      </c>
      <c r="C59" s="40"/>
      <c r="D59" s="40">
        <v>28.88</v>
      </c>
      <c r="E59" s="42">
        <v>119</v>
      </c>
      <c r="F59" s="169" t="s">
        <v>50</v>
      </c>
      <c r="G59" s="221">
        <v>200</v>
      </c>
    </row>
    <row r="60" spans="1:8" ht="17.100000000000001" customHeight="1" x14ac:dyDescent="0.25">
      <c r="A60" s="96" t="s">
        <v>95</v>
      </c>
      <c r="B60" s="38">
        <v>3.95</v>
      </c>
      <c r="C60" s="38">
        <v>0.5</v>
      </c>
      <c r="D60" s="38">
        <v>24.15</v>
      </c>
      <c r="E60" s="47">
        <v>118</v>
      </c>
      <c r="F60" s="209" t="s">
        <v>30</v>
      </c>
      <c r="G60" s="220">
        <v>50</v>
      </c>
    </row>
    <row r="61" spans="1:8" ht="17.100000000000001" customHeight="1" x14ac:dyDescent="0.25">
      <c r="A61" s="96" t="s">
        <v>95</v>
      </c>
      <c r="B61" s="38">
        <v>1.65</v>
      </c>
      <c r="C61" s="38">
        <v>0.3</v>
      </c>
      <c r="D61" s="38">
        <v>8.35</v>
      </c>
      <c r="E61" s="47">
        <v>44</v>
      </c>
      <c r="F61" s="209" t="s">
        <v>40</v>
      </c>
      <c r="G61" s="220">
        <v>25</v>
      </c>
    </row>
    <row r="62" spans="1:8" ht="17.100000000000001" customHeight="1" x14ac:dyDescent="0.25">
      <c r="A62" s="48"/>
      <c r="B62" s="44">
        <f>SUM(B55:B61)</f>
        <v>28.36</v>
      </c>
      <c r="C62" s="44">
        <f>SUM(C55:C61)</f>
        <v>26.64</v>
      </c>
      <c r="D62" s="44">
        <f>SUM(D55:D61)</f>
        <v>103.91</v>
      </c>
      <c r="E62" s="45">
        <f>SUM(E55:E61)</f>
        <v>768</v>
      </c>
      <c r="F62" s="174" t="s">
        <v>31</v>
      </c>
      <c r="G62" s="188">
        <f>SUM(G55:G61)</f>
        <v>780</v>
      </c>
      <c r="H62" s="34">
        <f>E62/2350</f>
        <v>0.32680851063829786</v>
      </c>
    </row>
    <row r="63" spans="1:8" ht="17.100000000000001" customHeight="1" x14ac:dyDescent="0.25">
      <c r="A63" s="284" t="s">
        <v>32</v>
      </c>
      <c r="B63" s="284"/>
      <c r="C63" s="284"/>
      <c r="D63" s="284"/>
      <c r="E63" s="284"/>
      <c r="F63" s="284"/>
      <c r="G63" s="284"/>
      <c r="H63" s="5"/>
    </row>
    <row r="64" spans="1:8" ht="17.100000000000001" customHeight="1" x14ac:dyDescent="0.25">
      <c r="A64" s="41" t="s">
        <v>181</v>
      </c>
      <c r="B64" s="40">
        <v>4.53</v>
      </c>
      <c r="C64" s="40">
        <v>6.7</v>
      </c>
      <c r="D64" s="40">
        <v>30.44</v>
      </c>
      <c r="E64" s="42">
        <v>198</v>
      </c>
      <c r="F64" s="269" t="s">
        <v>235</v>
      </c>
      <c r="G64" s="222">
        <v>50</v>
      </c>
    </row>
    <row r="65" spans="1:8" ht="17.100000000000001" customHeight="1" x14ac:dyDescent="0.25">
      <c r="A65" s="96" t="s">
        <v>46</v>
      </c>
      <c r="B65" s="38">
        <v>6.12</v>
      </c>
      <c r="C65" s="38">
        <v>12.22</v>
      </c>
      <c r="D65" s="38">
        <v>33.76</v>
      </c>
      <c r="E65" s="47">
        <v>270</v>
      </c>
      <c r="F65" s="205" t="s">
        <v>105</v>
      </c>
      <c r="G65" s="223">
        <v>210</v>
      </c>
    </row>
    <row r="66" spans="1:8" ht="17.100000000000001" customHeight="1" x14ac:dyDescent="0.25">
      <c r="A66" s="96" t="s">
        <v>63</v>
      </c>
      <c r="B66" s="40">
        <v>3.87</v>
      </c>
      <c r="C66" s="40">
        <v>3.9</v>
      </c>
      <c r="D66" s="40">
        <v>25.78</v>
      </c>
      <c r="E66" s="42">
        <v>151</v>
      </c>
      <c r="F66" s="169" t="s">
        <v>64</v>
      </c>
      <c r="G66" s="221">
        <v>200</v>
      </c>
    </row>
    <row r="67" spans="1:8" ht="17.100000000000001" customHeight="1" x14ac:dyDescent="0.25">
      <c r="A67" s="96" t="s">
        <v>95</v>
      </c>
      <c r="B67" s="38">
        <v>3.95</v>
      </c>
      <c r="C67" s="38">
        <v>0.5</v>
      </c>
      <c r="D67" s="38">
        <v>24.15</v>
      </c>
      <c r="E67" s="47">
        <v>118</v>
      </c>
      <c r="F67" s="209" t="s">
        <v>30</v>
      </c>
      <c r="G67" s="220">
        <v>50</v>
      </c>
    </row>
    <row r="68" spans="1:8" ht="17.100000000000001" customHeight="1" x14ac:dyDescent="0.25">
      <c r="A68" s="46"/>
      <c r="B68" s="44">
        <f>SUM(B64:B67)</f>
        <v>18.47</v>
      </c>
      <c r="C68" s="44">
        <f>SUM(C64:C67)</f>
        <v>23.32</v>
      </c>
      <c r="D68" s="44">
        <f>SUM(D64:D67)</f>
        <v>114.13</v>
      </c>
      <c r="E68" s="45">
        <f>SUM(E64:E67)</f>
        <v>737</v>
      </c>
      <c r="F68" s="174" t="s">
        <v>31</v>
      </c>
      <c r="G68" s="224">
        <f>SUM(G64:G67)</f>
        <v>510</v>
      </c>
      <c r="H68" s="34">
        <f>E68/2720</f>
        <v>0.27095588235294116</v>
      </c>
    </row>
    <row r="69" spans="1:8" ht="17.100000000000001" customHeight="1" x14ac:dyDescent="0.25">
      <c r="A69" s="284" t="s">
        <v>41</v>
      </c>
      <c r="B69" s="284"/>
      <c r="C69" s="284"/>
      <c r="D69" s="284"/>
      <c r="E69" s="284"/>
      <c r="F69" s="284"/>
      <c r="G69" s="284"/>
      <c r="H69" s="7"/>
    </row>
    <row r="70" spans="1:8" ht="17.100000000000001" customHeight="1" x14ac:dyDescent="0.25">
      <c r="A70" s="101" t="s">
        <v>97</v>
      </c>
      <c r="B70" s="102">
        <v>1.4</v>
      </c>
      <c r="C70" s="102">
        <v>10.039999999999999</v>
      </c>
      <c r="D70" s="102">
        <v>7.29</v>
      </c>
      <c r="E70" s="103">
        <v>125</v>
      </c>
      <c r="F70" s="237" t="s">
        <v>99</v>
      </c>
      <c r="G70" s="229">
        <v>100</v>
      </c>
    </row>
    <row r="71" spans="1:8" ht="17.100000000000001" customHeight="1" x14ac:dyDescent="0.25">
      <c r="A71" s="96" t="s">
        <v>48</v>
      </c>
      <c r="B71" s="40">
        <v>2.41</v>
      </c>
      <c r="C71" s="40">
        <v>6.88</v>
      </c>
      <c r="D71" s="40">
        <v>17.12</v>
      </c>
      <c r="E71" s="52">
        <v>134</v>
      </c>
      <c r="F71" s="169" t="s">
        <v>108</v>
      </c>
      <c r="G71" s="189">
        <v>255</v>
      </c>
    </row>
    <row r="72" spans="1:8" ht="17.100000000000001" customHeight="1" x14ac:dyDescent="0.25">
      <c r="A72" s="64" t="s">
        <v>178</v>
      </c>
      <c r="B72" s="64">
        <v>18.100000000000001</v>
      </c>
      <c r="C72" s="64">
        <v>9.4</v>
      </c>
      <c r="D72" s="64">
        <v>2.7</v>
      </c>
      <c r="E72" s="64">
        <v>168</v>
      </c>
      <c r="F72" s="265" t="s">
        <v>290</v>
      </c>
      <c r="G72" s="181">
        <v>100</v>
      </c>
    </row>
    <row r="73" spans="1:8" ht="17.100000000000001" customHeight="1" x14ac:dyDescent="0.25">
      <c r="A73" s="96" t="s">
        <v>69</v>
      </c>
      <c r="B73" s="40">
        <v>3.89</v>
      </c>
      <c r="C73" s="40">
        <v>6.68</v>
      </c>
      <c r="D73" s="40">
        <v>26.41</v>
      </c>
      <c r="E73" s="52">
        <v>182</v>
      </c>
      <c r="F73" s="169" t="s">
        <v>70</v>
      </c>
      <c r="G73" s="221">
        <v>180</v>
      </c>
    </row>
    <row r="74" spans="1:8" ht="17.100000000000001" customHeight="1" x14ac:dyDescent="0.25">
      <c r="A74" s="96" t="s">
        <v>49</v>
      </c>
      <c r="B74" s="40">
        <v>0.44</v>
      </c>
      <c r="C74" s="40"/>
      <c r="D74" s="40">
        <v>28.88</v>
      </c>
      <c r="E74" s="52">
        <v>119</v>
      </c>
      <c r="F74" s="170" t="s">
        <v>50</v>
      </c>
      <c r="G74" s="221">
        <v>200</v>
      </c>
    </row>
    <row r="75" spans="1:8" ht="17.100000000000001" customHeight="1" x14ac:dyDescent="0.25">
      <c r="A75" s="96" t="s">
        <v>95</v>
      </c>
      <c r="B75" s="38">
        <v>3.95</v>
      </c>
      <c r="C75" s="38">
        <v>0.5</v>
      </c>
      <c r="D75" s="38">
        <v>24.15</v>
      </c>
      <c r="E75" s="47">
        <v>118</v>
      </c>
      <c r="F75" s="209" t="s">
        <v>30</v>
      </c>
      <c r="G75" s="220">
        <v>50</v>
      </c>
    </row>
    <row r="76" spans="1:8" ht="17.100000000000001" customHeight="1" x14ac:dyDescent="0.25">
      <c r="A76" s="96" t="s">
        <v>95</v>
      </c>
      <c r="B76" s="38">
        <v>1.65</v>
      </c>
      <c r="C76" s="38">
        <v>0.3</v>
      </c>
      <c r="D76" s="38">
        <v>8.35</v>
      </c>
      <c r="E76" s="47">
        <v>44</v>
      </c>
      <c r="F76" s="209" t="s">
        <v>40</v>
      </c>
      <c r="G76" s="220">
        <v>25</v>
      </c>
    </row>
    <row r="77" spans="1:8" ht="17.100000000000001" customHeight="1" x14ac:dyDescent="0.25">
      <c r="A77" s="48"/>
      <c r="B77" s="44">
        <f>SUM(B70:B76)</f>
        <v>31.84</v>
      </c>
      <c r="C77" s="44">
        <f>SUM(C70:C76)</f>
        <v>33.799999999999997</v>
      </c>
      <c r="D77" s="44">
        <f>SUM(D70:D76)</f>
        <v>114.89999999999998</v>
      </c>
      <c r="E77" s="45">
        <f>SUM(E70:E76)</f>
        <v>890</v>
      </c>
      <c r="F77" s="174" t="s">
        <v>31</v>
      </c>
      <c r="G77" s="188">
        <f>SUM(G70:G76)</f>
        <v>910</v>
      </c>
      <c r="H77" s="34">
        <f>E77/2720</f>
        <v>0.32720588235294118</v>
      </c>
    </row>
    <row r="78" spans="1:8" ht="17.100000000000001" customHeight="1" x14ac:dyDescent="0.25">
      <c r="A78" s="53"/>
      <c r="B78" s="104"/>
      <c r="C78" s="104"/>
      <c r="D78" s="104"/>
      <c r="E78" s="55"/>
      <c r="F78" s="210"/>
      <c r="G78" s="210"/>
      <c r="H78" s="8"/>
    </row>
    <row r="79" spans="1:8" ht="17.100000000000001" customHeight="1" x14ac:dyDescent="0.25">
      <c r="A79" s="290" t="s">
        <v>51</v>
      </c>
      <c r="B79" s="290"/>
      <c r="C79" s="290"/>
      <c r="D79" s="290"/>
      <c r="E79" s="290"/>
      <c r="F79" s="290"/>
      <c r="G79" s="290"/>
      <c r="H79" s="5"/>
    </row>
    <row r="80" spans="1:8" ht="17.100000000000001" customHeight="1" x14ac:dyDescent="0.25">
      <c r="A80" s="284" t="s">
        <v>20</v>
      </c>
      <c r="B80" s="284"/>
      <c r="C80" s="284"/>
      <c r="D80" s="284"/>
      <c r="E80" s="284"/>
      <c r="F80" s="284"/>
      <c r="G80" s="284"/>
      <c r="H80" s="5"/>
    </row>
    <row r="81" spans="1:8" ht="17.100000000000001" customHeight="1" x14ac:dyDescent="0.25">
      <c r="A81" s="286" t="s">
        <v>21</v>
      </c>
      <c r="B81" s="288" t="s">
        <v>24</v>
      </c>
      <c r="C81" s="288"/>
      <c r="D81" s="288"/>
      <c r="E81" s="289" t="s">
        <v>25</v>
      </c>
      <c r="F81" s="287" t="s">
        <v>22</v>
      </c>
      <c r="G81" s="287" t="s">
        <v>23</v>
      </c>
    </row>
    <row r="82" spans="1:8" ht="17.100000000000001" customHeight="1" x14ac:dyDescent="0.25">
      <c r="A82" s="286"/>
      <c r="B82" s="44" t="s">
        <v>26</v>
      </c>
      <c r="C82" s="44" t="s">
        <v>27</v>
      </c>
      <c r="D82" s="44" t="s">
        <v>28</v>
      </c>
      <c r="E82" s="289"/>
      <c r="F82" s="287"/>
      <c r="G82" s="287"/>
    </row>
    <row r="83" spans="1:8" ht="17.100000000000001" customHeight="1" x14ac:dyDescent="0.25">
      <c r="A83" s="41" t="s">
        <v>279</v>
      </c>
      <c r="B83" s="40">
        <v>5.26</v>
      </c>
      <c r="C83" s="40">
        <v>5.32</v>
      </c>
      <c r="D83" s="41"/>
      <c r="E83" s="42">
        <v>68</v>
      </c>
      <c r="F83" s="259" t="s">
        <v>280</v>
      </c>
      <c r="G83" s="222">
        <v>20</v>
      </c>
    </row>
    <row r="84" spans="1:8" ht="17.100000000000001" customHeight="1" x14ac:dyDescent="0.25">
      <c r="A84" s="96" t="s">
        <v>54</v>
      </c>
      <c r="B84" s="38">
        <v>5.49</v>
      </c>
      <c r="C84" s="38">
        <v>8.6</v>
      </c>
      <c r="D84" s="38">
        <v>29.41</v>
      </c>
      <c r="E84" s="47">
        <v>218</v>
      </c>
      <c r="F84" s="205" t="s">
        <v>55</v>
      </c>
      <c r="G84" s="226">
        <v>158</v>
      </c>
    </row>
    <row r="85" spans="1:8" ht="17.100000000000001" customHeight="1" x14ac:dyDescent="0.25">
      <c r="A85" s="96" t="s">
        <v>56</v>
      </c>
      <c r="B85" s="40">
        <v>1.55</v>
      </c>
      <c r="C85" s="40">
        <v>1.63</v>
      </c>
      <c r="D85" s="40">
        <v>17.63</v>
      </c>
      <c r="E85" s="42">
        <v>92</v>
      </c>
      <c r="F85" s="169" t="s">
        <v>109</v>
      </c>
      <c r="G85" s="189">
        <v>215</v>
      </c>
    </row>
    <row r="86" spans="1:8" ht="17.100000000000001" customHeight="1" x14ac:dyDescent="0.25">
      <c r="A86" s="96" t="s">
        <v>95</v>
      </c>
      <c r="B86" s="38">
        <v>3.95</v>
      </c>
      <c r="C86" s="38">
        <v>0.5</v>
      </c>
      <c r="D86" s="38">
        <v>24.15</v>
      </c>
      <c r="E86" s="47">
        <v>118</v>
      </c>
      <c r="F86" s="209" t="s">
        <v>30</v>
      </c>
      <c r="G86" s="220">
        <v>50</v>
      </c>
    </row>
    <row r="87" spans="1:8" ht="17.100000000000001" customHeight="1" x14ac:dyDescent="0.25">
      <c r="A87" s="43"/>
      <c r="B87" s="44">
        <f>SUM(B83:B86)</f>
        <v>16.25</v>
      </c>
      <c r="C87" s="44">
        <f>SUM(C83:C86)</f>
        <v>16.05</v>
      </c>
      <c r="D87" s="44">
        <f>SUM(D83:D86)</f>
        <v>71.19</v>
      </c>
      <c r="E87" s="45">
        <f>SUM(E83:E86)</f>
        <v>496</v>
      </c>
      <c r="F87" s="174" t="s">
        <v>31</v>
      </c>
      <c r="G87" s="224">
        <f>SUM(G83:G86)</f>
        <v>443</v>
      </c>
      <c r="H87" s="34">
        <f>E87/2350</f>
        <v>0.21106382978723404</v>
      </c>
    </row>
    <row r="88" spans="1:8" ht="17.100000000000001" customHeight="1" x14ac:dyDescent="0.25">
      <c r="A88" s="284" t="s">
        <v>34</v>
      </c>
      <c r="B88" s="284"/>
      <c r="C88" s="284"/>
      <c r="D88" s="284"/>
      <c r="E88" s="284"/>
      <c r="F88" s="284"/>
      <c r="G88" s="284"/>
    </row>
    <row r="89" spans="1:8" ht="17.100000000000001" customHeight="1" x14ac:dyDescent="0.25">
      <c r="A89" s="286" t="s">
        <v>21</v>
      </c>
      <c r="B89" s="288" t="s">
        <v>24</v>
      </c>
      <c r="C89" s="288"/>
      <c r="D89" s="288"/>
      <c r="E89" s="289" t="s">
        <v>25</v>
      </c>
      <c r="F89" s="287" t="s">
        <v>22</v>
      </c>
      <c r="G89" s="287" t="s">
        <v>23</v>
      </c>
    </row>
    <row r="90" spans="1:8" ht="17.100000000000001" customHeight="1" x14ac:dyDescent="0.25">
      <c r="A90" s="286"/>
      <c r="B90" s="44" t="s">
        <v>26</v>
      </c>
      <c r="C90" s="44" t="s">
        <v>27</v>
      </c>
      <c r="D90" s="44" t="s">
        <v>28</v>
      </c>
      <c r="E90" s="289"/>
      <c r="F90" s="287"/>
      <c r="G90" s="287"/>
    </row>
    <row r="91" spans="1:8" ht="17.100000000000001" customHeight="1" x14ac:dyDescent="0.25">
      <c r="A91" s="105" t="s">
        <v>140</v>
      </c>
      <c r="B91" s="106">
        <v>0.72</v>
      </c>
      <c r="C91" s="106">
        <v>2.84</v>
      </c>
      <c r="D91" s="106">
        <v>4.62</v>
      </c>
      <c r="E91" s="107">
        <v>47</v>
      </c>
      <c r="F91" s="194" t="s">
        <v>141</v>
      </c>
      <c r="G91" s="229">
        <v>60</v>
      </c>
    </row>
    <row r="92" spans="1:8" ht="17.100000000000001" customHeight="1" x14ac:dyDescent="0.25">
      <c r="A92" s="96" t="s">
        <v>58</v>
      </c>
      <c r="B92" s="38">
        <v>1.71</v>
      </c>
      <c r="C92" s="38">
        <v>5.62</v>
      </c>
      <c r="D92" s="38">
        <v>10.84</v>
      </c>
      <c r="E92" s="47">
        <v>94</v>
      </c>
      <c r="F92" s="205" t="s">
        <v>110</v>
      </c>
      <c r="G92" s="223">
        <v>205</v>
      </c>
    </row>
    <row r="93" spans="1:8" ht="17.100000000000001" customHeight="1" x14ac:dyDescent="0.25">
      <c r="A93" s="77" t="s">
        <v>168</v>
      </c>
      <c r="B93" s="40">
        <v>12.67</v>
      </c>
      <c r="C93" s="40">
        <v>7.4</v>
      </c>
      <c r="D93" s="40">
        <v>27.34</v>
      </c>
      <c r="E93" s="42">
        <v>227</v>
      </c>
      <c r="F93" s="206" t="s">
        <v>169</v>
      </c>
      <c r="G93" s="222">
        <v>150</v>
      </c>
    </row>
    <row r="94" spans="1:8" ht="17.100000000000001" customHeight="1" x14ac:dyDescent="0.25">
      <c r="A94" s="96" t="s">
        <v>95</v>
      </c>
      <c r="B94" s="40"/>
      <c r="C94" s="40"/>
      <c r="D94" s="40">
        <v>19</v>
      </c>
      <c r="E94" s="42">
        <v>80</v>
      </c>
      <c r="F94" s="238" t="s">
        <v>136</v>
      </c>
      <c r="G94" s="221">
        <v>200</v>
      </c>
    </row>
    <row r="95" spans="1:8" ht="17.100000000000001" customHeight="1" x14ac:dyDescent="0.25">
      <c r="A95" s="96" t="s">
        <v>95</v>
      </c>
      <c r="B95" s="38">
        <v>3.95</v>
      </c>
      <c r="C95" s="38">
        <v>0.5</v>
      </c>
      <c r="D95" s="38">
        <v>24.15</v>
      </c>
      <c r="E95" s="47">
        <v>118</v>
      </c>
      <c r="F95" s="209" t="s">
        <v>30</v>
      </c>
      <c r="G95" s="220">
        <v>50</v>
      </c>
    </row>
    <row r="96" spans="1:8" ht="17.100000000000001" customHeight="1" x14ac:dyDescent="0.25">
      <c r="A96" s="96" t="s">
        <v>95</v>
      </c>
      <c r="B96" s="38">
        <v>1.65</v>
      </c>
      <c r="C96" s="38">
        <v>0.3</v>
      </c>
      <c r="D96" s="38">
        <v>8.35</v>
      </c>
      <c r="E96" s="47">
        <v>44</v>
      </c>
      <c r="F96" s="209" t="s">
        <v>40</v>
      </c>
      <c r="G96" s="220">
        <v>25</v>
      </c>
      <c r="H96" s="7"/>
    </row>
    <row r="97" spans="1:8" ht="17.100000000000001" customHeight="1" x14ac:dyDescent="0.25">
      <c r="A97" s="48"/>
      <c r="B97" s="108">
        <f>SUM(B91:B96)</f>
        <v>20.7</v>
      </c>
      <c r="C97" s="108">
        <f>SUM(C91:C96)</f>
        <v>16.66</v>
      </c>
      <c r="D97" s="108">
        <f>SUM(D91:D96)</f>
        <v>94.299999999999983</v>
      </c>
      <c r="E97" s="109">
        <f>SUM(E91:E96)</f>
        <v>610</v>
      </c>
      <c r="F97" s="174" t="s">
        <v>31</v>
      </c>
      <c r="G97" s="188">
        <f>SUM(G91:G96)</f>
        <v>690</v>
      </c>
      <c r="H97" s="34">
        <f>E97/2350</f>
        <v>0.25957446808510637</v>
      </c>
    </row>
    <row r="98" spans="1:8" ht="17.100000000000001" customHeight="1" x14ac:dyDescent="0.25">
      <c r="A98" s="284" t="s">
        <v>32</v>
      </c>
      <c r="B98" s="284"/>
      <c r="C98" s="284"/>
      <c r="D98" s="284"/>
      <c r="E98" s="284"/>
      <c r="F98" s="284"/>
      <c r="G98" s="284"/>
      <c r="H98" s="5"/>
    </row>
    <row r="99" spans="1:8" ht="17.100000000000001" customHeight="1" x14ac:dyDescent="0.25">
      <c r="A99" s="41" t="s">
        <v>279</v>
      </c>
      <c r="B99" s="40">
        <v>5.26</v>
      </c>
      <c r="C99" s="40">
        <v>5.32</v>
      </c>
      <c r="D99" s="41"/>
      <c r="E99" s="42">
        <v>68</v>
      </c>
      <c r="F99" s="259" t="s">
        <v>280</v>
      </c>
      <c r="G99" s="222">
        <v>20</v>
      </c>
    </row>
    <row r="100" spans="1:8" ht="17.100000000000001" customHeight="1" x14ac:dyDescent="0.25">
      <c r="A100" s="96" t="s">
        <v>54</v>
      </c>
      <c r="B100" s="38">
        <v>7.31</v>
      </c>
      <c r="C100" s="38">
        <v>10.98</v>
      </c>
      <c r="D100" s="38">
        <v>39.200000000000003</v>
      </c>
      <c r="E100" s="47">
        <v>286</v>
      </c>
      <c r="F100" s="205" t="s">
        <v>57</v>
      </c>
      <c r="G100" s="226">
        <v>210</v>
      </c>
    </row>
    <row r="101" spans="1:8" ht="17.100000000000001" customHeight="1" x14ac:dyDescent="0.25">
      <c r="A101" s="96" t="s">
        <v>56</v>
      </c>
      <c r="B101" s="40">
        <v>1.55</v>
      </c>
      <c r="C101" s="40">
        <v>1.63</v>
      </c>
      <c r="D101" s="40">
        <v>17.63</v>
      </c>
      <c r="E101" s="42">
        <v>92</v>
      </c>
      <c r="F101" s="169" t="s">
        <v>109</v>
      </c>
      <c r="G101" s="189">
        <v>215</v>
      </c>
    </row>
    <row r="102" spans="1:8" ht="17.100000000000001" customHeight="1" x14ac:dyDescent="0.25">
      <c r="A102" s="96" t="s">
        <v>95</v>
      </c>
      <c r="B102" s="38">
        <v>3.95</v>
      </c>
      <c r="C102" s="38">
        <v>0.5</v>
      </c>
      <c r="D102" s="38">
        <v>24.15</v>
      </c>
      <c r="E102" s="47">
        <v>118</v>
      </c>
      <c r="F102" s="209" t="s">
        <v>30</v>
      </c>
      <c r="G102" s="220">
        <v>50</v>
      </c>
    </row>
    <row r="103" spans="1:8" ht="17.100000000000001" customHeight="1" x14ac:dyDescent="0.25">
      <c r="A103" s="46"/>
      <c r="B103" s="44">
        <f>SUM(B99:B102)</f>
        <v>18.07</v>
      </c>
      <c r="C103" s="44">
        <f>SUM(C99:C102)</f>
        <v>18.43</v>
      </c>
      <c r="D103" s="44">
        <f>SUM(D99:D102)</f>
        <v>80.97999999999999</v>
      </c>
      <c r="E103" s="45">
        <f>SUM(E99:E102)</f>
        <v>564</v>
      </c>
      <c r="F103" s="174" t="s">
        <v>31</v>
      </c>
      <c r="G103" s="224">
        <f>SUM(G99:G102)</f>
        <v>495</v>
      </c>
      <c r="H103" s="34">
        <f>E103/2720</f>
        <v>0.2073529411764706</v>
      </c>
    </row>
    <row r="104" spans="1:8" ht="17.100000000000001" customHeight="1" x14ac:dyDescent="0.25">
      <c r="A104" s="284" t="s">
        <v>41</v>
      </c>
      <c r="B104" s="284"/>
      <c r="C104" s="284"/>
      <c r="D104" s="284"/>
      <c r="E104" s="284"/>
      <c r="F104" s="284"/>
      <c r="G104" s="284"/>
    </row>
    <row r="105" spans="1:8" ht="17.100000000000001" customHeight="1" x14ac:dyDescent="0.25">
      <c r="A105" s="105" t="s">
        <v>140</v>
      </c>
      <c r="B105" s="106">
        <v>1.2</v>
      </c>
      <c r="C105" s="106">
        <v>4.7300000000000004</v>
      </c>
      <c r="D105" s="106">
        <v>7.7</v>
      </c>
      <c r="E105" s="107">
        <v>78</v>
      </c>
      <c r="F105" s="194" t="s">
        <v>142</v>
      </c>
      <c r="G105" s="229">
        <v>100</v>
      </c>
      <c r="H105" s="7"/>
    </row>
    <row r="106" spans="1:8" ht="17.100000000000001" customHeight="1" x14ac:dyDescent="0.25">
      <c r="A106" s="96" t="s">
        <v>58</v>
      </c>
      <c r="B106" s="38">
        <v>2.11</v>
      </c>
      <c r="C106" s="38">
        <v>6.65</v>
      </c>
      <c r="D106" s="38">
        <v>13.51</v>
      </c>
      <c r="E106" s="39">
        <v>116</v>
      </c>
      <c r="F106" s="205" t="s">
        <v>111</v>
      </c>
      <c r="G106" s="223">
        <v>255</v>
      </c>
    </row>
    <row r="107" spans="1:8" ht="17.100000000000001" customHeight="1" x14ac:dyDescent="0.25">
      <c r="A107" s="77" t="s">
        <v>168</v>
      </c>
      <c r="B107" s="40">
        <v>16.89</v>
      </c>
      <c r="C107" s="40">
        <v>9.8699999999999992</v>
      </c>
      <c r="D107" s="40">
        <v>36.450000000000003</v>
      </c>
      <c r="E107" s="42">
        <v>303</v>
      </c>
      <c r="F107" s="206" t="s">
        <v>170</v>
      </c>
      <c r="G107" s="222">
        <v>200</v>
      </c>
    </row>
    <row r="108" spans="1:8" ht="17.100000000000001" customHeight="1" x14ac:dyDescent="0.25">
      <c r="A108" s="96" t="s">
        <v>95</v>
      </c>
      <c r="B108" s="40"/>
      <c r="C108" s="40"/>
      <c r="D108" s="40">
        <v>19</v>
      </c>
      <c r="E108" s="42">
        <v>80</v>
      </c>
      <c r="F108" s="238" t="s">
        <v>136</v>
      </c>
      <c r="G108" s="221">
        <v>200</v>
      </c>
    </row>
    <row r="109" spans="1:8" ht="17.100000000000001" customHeight="1" x14ac:dyDescent="0.25">
      <c r="A109" s="96" t="s">
        <v>95</v>
      </c>
      <c r="B109" s="38">
        <v>3.95</v>
      </c>
      <c r="C109" s="38">
        <v>0.5</v>
      </c>
      <c r="D109" s="38">
        <v>24.15</v>
      </c>
      <c r="E109" s="47">
        <v>118</v>
      </c>
      <c r="F109" s="209" t="s">
        <v>30</v>
      </c>
      <c r="G109" s="220">
        <v>50</v>
      </c>
    </row>
    <row r="110" spans="1:8" ht="17.100000000000001" customHeight="1" x14ac:dyDescent="0.25">
      <c r="A110" s="96" t="s">
        <v>95</v>
      </c>
      <c r="B110" s="38">
        <v>1.65</v>
      </c>
      <c r="C110" s="38">
        <v>0.3</v>
      </c>
      <c r="D110" s="38">
        <v>8.35</v>
      </c>
      <c r="E110" s="39">
        <v>44</v>
      </c>
      <c r="F110" s="209" t="s">
        <v>40</v>
      </c>
      <c r="G110" s="220">
        <v>25</v>
      </c>
    </row>
    <row r="111" spans="1:8" ht="17.100000000000001" customHeight="1" x14ac:dyDescent="0.25">
      <c r="A111" s="48"/>
      <c r="B111" s="108">
        <f>SUM(B105:B110)</f>
        <v>25.799999999999997</v>
      </c>
      <c r="C111" s="108">
        <f>SUM(C105:C110)</f>
        <v>22.05</v>
      </c>
      <c r="D111" s="108">
        <f>SUM(D105:D110)</f>
        <v>109.16</v>
      </c>
      <c r="E111" s="109">
        <f>SUM(E105:E110)</f>
        <v>739</v>
      </c>
      <c r="F111" s="174" t="s">
        <v>31</v>
      </c>
      <c r="G111" s="188">
        <f>SUM(G105:G110)</f>
        <v>830</v>
      </c>
      <c r="H111" s="34">
        <f>E111/2720</f>
        <v>0.27169117647058821</v>
      </c>
    </row>
    <row r="112" spans="1:8" ht="17.100000000000001" customHeight="1" x14ac:dyDescent="0.25">
      <c r="A112" s="49"/>
      <c r="B112" s="97"/>
      <c r="C112" s="97"/>
      <c r="D112" s="97"/>
      <c r="E112" s="51"/>
      <c r="F112" s="208"/>
      <c r="G112" s="173"/>
      <c r="H112" s="5"/>
    </row>
    <row r="113" spans="1:8" ht="17.100000000000001" customHeight="1" x14ac:dyDescent="0.25">
      <c r="A113" s="290" t="s">
        <v>61</v>
      </c>
      <c r="B113" s="290"/>
      <c r="C113" s="290"/>
      <c r="D113" s="290"/>
      <c r="E113" s="290"/>
      <c r="F113" s="290"/>
      <c r="G113" s="290"/>
      <c r="H113" s="5"/>
    </row>
    <row r="114" spans="1:8" ht="17.100000000000001" customHeight="1" x14ac:dyDescent="0.25">
      <c r="A114" s="284" t="s">
        <v>20</v>
      </c>
      <c r="B114" s="284"/>
      <c r="C114" s="284"/>
      <c r="D114" s="284"/>
      <c r="E114" s="284"/>
      <c r="F114" s="284"/>
      <c r="G114" s="284"/>
      <c r="H114" s="5"/>
    </row>
    <row r="115" spans="1:8" ht="17.100000000000001" customHeight="1" x14ac:dyDescent="0.25">
      <c r="A115" s="286" t="s">
        <v>21</v>
      </c>
      <c r="B115" s="288" t="s">
        <v>24</v>
      </c>
      <c r="C115" s="288"/>
      <c r="D115" s="288"/>
      <c r="E115" s="289" t="s">
        <v>25</v>
      </c>
      <c r="F115" s="287" t="s">
        <v>22</v>
      </c>
      <c r="G115" s="287" t="s">
        <v>23</v>
      </c>
    </row>
    <row r="116" spans="1:8" ht="17.100000000000001" customHeight="1" x14ac:dyDescent="0.25">
      <c r="A116" s="286"/>
      <c r="B116" s="44" t="s">
        <v>26</v>
      </c>
      <c r="C116" s="44" t="s">
        <v>27</v>
      </c>
      <c r="D116" s="44" t="s">
        <v>28</v>
      </c>
      <c r="E116" s="289"/>
      <c r="F116" s="287"/>
      <c r="G116" s="287"/>
    </row>
    <row r="117" spans="1:8" ht="17.100000000000001" customHeight="1" x14ac:dyDescent="0.25">
      <c r="A117" s="96" t="s">
        <v>52</v>
      </c>
      <c r="B117" s="40">
        <v>6.35</v>
      </c>
      <c r="C117" s="40">
        <v>5.75</v>
      </c>
      <c r="D117" s="40">
        <v>0.35</v>
      </c>
      <c r="E117" s="52">
        <v>79</v>
      </c>
      <c r="F117" s="169" t="s">
        <v>53</v>
      </c>
      <c r="G117" s="221">
        <v>50</v>
      </c>
    </row>
    <row r="118" spans="1:8" ht="17.100000000000001" customHeight="1" x14ac:dyDescent="0.25">
      <c r="A118" s="96" t="s">
        <v>62</v>
      </c>
      <c r="B118" s="40">
        <v>4.54</v>
      </c>
      <c r="C118" s="40">
        <v>10.98</v>
      </c>
      <c r="D118" s="40">
        <v>32.520000000000003</v>
      </c>
      <c r="E118" s="42">
        <v>248</v>
      </c>
      <c r="F118" s="169" t="s">
        <v>112</v>
      </c>
      <c r="G118" s="189">
        <v>160</v>
      </c>
    </row>
    <row r="119" spans="1:8" s="71" customFormat="1" ht="17.100000000000001" customHeight="1" x14ac:dyDescent="0.25">
      <c r="A119" s="58" t="s">
        <v>151</v>
      </c>
      <c r="B119" s="72">
        <v>0.3</v>
      </c>
      <c r="C119" s="73"/>
      <c r="D119" s="72">
        <v>7.3</v>
      </c>
      <c r="E119" s="74">
        <v>31</v>
      </c>
      <c r="F119" s="206" t="s">
        <v>152</v>
      </c>
      <c r="G119" s="221">
        <v>200</v>
      </c>
      <c r="H119" s="70"/>
    </row>
    <row r="120" spans="1:8" ht="17.100000000000001" customHeight="1" x14ac:dyDescent="0.25">
      <c r="A120" s="96" t="s">
        <v>95</v>
      </c>
      <c r="B120" s="38">
        <v>3.95</v>
      </c>
      <c r="C120" s="38">
        <v>0.5</v>
      </c>
      <c r="D120" s="38">
        <v>24.15</v>
      </c>
      <c r="E120" s="47">
        <v>118</v>
      </c>
      <c r="F120" s="209" t="s">
        <v>30</v>
      </c>
      <c r="G120" s="220">
        <v>50</v>
      </c>
    </row>
    <row r="121" spans="1:8" ht="17.100000000000001" customHeight="1" x14ac:dyDescent="0.25">
      <c r="A121" s="43"/>
      <c r="B121" s="44">
        <f>SUM(B117:B120)</f>
        <v>15.14</v>
      </c>
      <c r="C121" s="44">
        <f>SUM(C117:C120)</f>
        <v>17.23</v>
      </c>
      <c r="D121" s="44">
        <f>SUM(D117:D120)</f>
        <v>64.319999999999993</v>
      </c>
      <c r="E121" s="45">
        <f>SUM(E117:E120)</f>
        <v>476</v>
      </c>
      <c r="F121" s="174" t="s">
        <v>31</v>
      </c>
      <c r="G121" s="224">
        <f>SUM(G117:G120)</f>
        <v>460</v>
      </c>
      <c r="H121" s="34">
        <f>E121/2350</f>
        <v>0.20255319148936171</v>
      </c>
    </row>
    <row r="122" spans="1:8" ht="17.100000000000001" customHeight="1" x14ac:dyDescent="0.25">
      <c r="A122" s="284" t="s">
        <v>34</v>
      </c>
      <c r="B122" s="284"/>
      <c r="C122" s="284"/>
      <c r="D122" s="284"/>
      <c r="E122" s="284"/>
      <c r="F122" s="284"/>
      <c r="G122" s="284"/>
      <c r="H122" s="34"/>
    </row>
    <row r="123" spans="1:8" ht="17.100000000000001" customHeight="1" x14ac:dyDescent="0.25">
      <c r="A123" s="286" t="s">
        <v>21</v>
      </c>
      <c r="B123" s="288" t="s">
        <v>24</v>
      </c>
      <c r="C123" s="288"/>
      <c r="D123" s="288"/>
      <c r="E123" s="289" t="s">
        <v>25</v>
      </c>
      <c r="F123" s="287" t="s">
        <v>22</v>
      </c>
      <c r="G123" s="287" t="s">
        <v>23</v>
      </c>
    </row>
    <row r="124" spans="1:8" ht="17.100000000000001" customHeight="1" x14ac:dyDescent="0.25">
      <c r="A124" s="286"/>
      <c r="B124" s="44" t="s">
        <v>26</v>
      </c>
      <c r="C124" s="44" t="s">
        <v>27</v>
      </c>
      <c r="D124" s="44" t="s">
        <v>28</v>
      </c>
      <c r="E124" s="289"/>
      <c r="F124" s="287"/>
      <c r="G124" s="287"/>
    </row>
    <row r="125" spans="1:8" ht="17.100000000000001" customHeight="1" x14ac:dyDescent="0.25">
      <c r="A125" s="159" t="s">
        <v>217</v>
      </c>
      <c r="B125" s="143">
        <v>0.78</v>
      </c>
      <c r="C125" s="143">
        <v>5.28</v>
      </c>
      <c r="D125" s="143">
        <v>5.88</v>
      </c>
      <c r="E125" s="144">
        <v>75</v>
      </c>
      <c r="F125" s="239" t="s">
        <v>218</v>
      </c>
      <c r="G125" s="240">
        <v>60</v>
      </c>
    </row>
    <row r="126" spans="1:8" ht="17.100000000000001" customHeight="1" x14ac:dyDescent="0.25">
      <c r="A126" s="41" t="s">
        <v>189</v>
      </c>
      <c r="B126" s="40">
        <v>0.78</v>
      </c>
      <c r="C126" s="40">
        <v>1.94</v>
      </c>
      <c r="D126" s="40">
        <v>3.87</v>
      </c>
      <c r="E126" s="42">
        <v>36</v>
      </c>
      <c r="F126" s="206" t="s">
        <v>199</v>
      </c>
      <c r="G126" s="222">
        <v>60</v>
      </c>
    </row>
    <row r="127" spans="1:8" ht="17.100000000000001" customHeight="1" x14ac:dyDescent="0.25">
      <c r="A127" s="76" t="s">
        <v>150</v>
      </c>
      <c r="B127" s="38">
        <v>4.3899999999999997</v>
      </c>
      <c r="C127" s="38">
        <v>6.2850000000000001</v>
      </c>
      <c r="D127" s="38">
        <v>9.3350000000000009</v>
      </c>
      <c r="E127" s="64">
        <v>119</v>
      </c>
      <c r="F127" s="214" t="s">
        <v>158</v>
      </c>
      <c r="G127" s="181">
        <v>210</v>
      </c>
    </row>
    <row r="128" spans="1:8" ht="17.100000000000001" customHeight="1" x14ac:dyDescent="0.25">
      <c r="A128" s="77" t="s">
        <v>193</v>
      </c>
      <c r="B128" s="40">
        <v>10.01</v>
      </c>
      <c r="C128" s="40">
        <v>25.77</v>
      </c>
      <c r="D128" s="40">
        <v>14.74</v>
      </c>
      <c r="E128" s="42">
        <v>324</v>
      </c>
      <c r="F128" s="206" t="s">
        <v>194</v>
      </c>
      <c r="G128" s="222">
        <v>150</v>
      </c>
    </row>
    <row r="129" spans="1:8" ht="17.100000000000001" customHeight="1" x14ac:dyDescent="0.25">
      <c r="A129" s="96" t="s">
        <v>59</v>
      </c>
      <c r="B129" s="40">
        <v>0.36</v>
      </c>
      <c r="C129" s="40"/>
      <c r="D129" s="40">
        <v>33.159999999999997</v>
      </c>
      <c r="E129" s="42">
        <v>132</v>
      </c>
      <c r="F129" s="169" t="s">
        <v>65</v>
      </c>
      <c r="G129" s="221">
        <v>200</v>
      </c>
    </row>
    <row r="130" spans="1:8" ht="17.100000000000001" customHeight="1" x14ac:dyDescent="0.25">
      <c r="A130" s="96" t="s">
        <v>95</v>
      </c>
      <c r="B130" s="38">
        <v>3.95</v>
      </c>
      <c r="C130" s="38">
        <v>0.5</v>
      </c>
      <c r="D130" s="38">
        <v>24.15</v>
      </c>
      <c r="E130" s="47">
        <v>118</v>
      </c>
      <c r="F130" s="209" t="s">
        <v>30</v>
      </c>
      <c r="G130" s="220">
        <v>50</v>
      </c>
    </row>
    <row r="131" spans="1:8" ht="17.100000000000001" customHeight="1" x14ac:dyDescent="0.25">
      <c r="A131" s="96" t="s">
        <v>95</v>
      </c>
      <c r="B131" s="38">
        <v>1.65</v>
      </c>
      <c r="C131" s="38">
        <v>0.3</v>
      </c>
      <c r="D131" s="38">
        <v>8.35</v>
      </c>
      <c r="E131" s="47">
        <v>44</v>
      </c>
      <c r="F131" s="209" t="s">
        <v>40</v>
      </c>
      <c r="G131" s="220">
        <v>25</v>
      </c>
    </row>
    <row r="132" spans="1:8" ht="17.100000000000001" customHeight="1" x14ac:dyDescent="0.25">
      <c r="A132" s="48"/>
      <c r="B132" s="44">
        <f>SUM(B126:B131)</f>
        <v>21.139999999999997</v>
      </c>
      <c r="C132" s="44">
        <f>SUM(C126:C131)</f>
        <v>34.794999999999995</v>
      </c>
      <c r="D132" s="44">
        <f>SUM(D126:D131)</f>
        <v>93.60499999999999</v>
      </c>
      <c r="E132" s="45">
        <f>SUM(E126:E131)</f>
        <v>773</v>
      </c>
      <c r="F132" s="174" t="s">
        <v>31</v>
      </c>
      <c r="G132" s="188">
        <f>SUM(G126:G131)</f>
        <v>695</v>
      </c>
      <c r="H132" s="34">
        <f>E132/2350</f>
        <v>0.32893617021276594</v>
      </c>
    </row>
    <row r="133" spans="1:8" ht="17.100000000000001" customHeight="1" x14ac:dyDescent="0.25">
      <c r="A133" s="165" t="s">
        <v>230</v>
      </c>
      <c r="B133" s="152">
        <f>B125+B127+B128+B129+B130+B131</f>
        <v>21.139999999999997</v>
      </c>
      <c r="C133" s="152">
        <f t="shared" ref="C133:E133" si="1">C125+C127+C128+C129+C130+C131</f>
        <v>38.134999999999998</v>
      </c>
      <c r="D133" s="152">
        <f t="shared" si="1"/>
        <v>95.614999999999981</v>
      </c>
      <c r="E133" s="45">
        <f t="shared" si="1"/>
        <v>812</v>
      </c>
      <c r="F133" s="174"/>
      <c r="G133" s="188"/>
      <c r="H133" s="34"/>
    </row>
    <row r="134" spans="1:8" ht="17.100000000000001" customHeight="1" x14ac:dyDescent="0.25">
      <c r="A134" s="284" t="s">
        <v>32</v>
      </c>
      <c r="B134" s="284"/>
      <c r="C134" s="284"/>
      <c r="D134" s="284"/>
      <c r="E134" s="284"/>
      <c r="F134" s="284"/>
      <c r="G134" s="284"/>
      <c r="H134" s="5"/>
    </row>
    <row r="135" spans="1:8" ht="17.100000000000001" customHeight="1" x14ac:dyDescent="0.25">
      <c r="A135" s="96" t="s">
        <v>52</v>
      </c>
      <c r="B135" s="40">
        <v>6.35</v>
      </c>
      <c r="C135" s="40">
        <v>5.75</v>
      </c>
      <c r="D135" s="40">
        <v>0.35</v>
      </c>
      <c r="E135" s="52">
        <v>79</v>
      </c>
      <c r="F135" s="169" t="s">
        <v>53</v>
      </c>
      <c r="G135" s="221">
        <v>50</v>
      </c>
    </row>
    <row r="136" spans="1:8" ht="17.100000000000001" customHeight="1" x14ac:dyDescent="0.25">
      <c r="A136" s="96" t="s">
        <v>62</v>
      </c>
      <c r="B136" s="40">
        <v>6.03</v>
      </c>
      <c r="C136" s="40">
        <v>11.89</v>
      </c>
      <c r="D136" s="40">
        <v>43.33</v>
      </c>
      <c r="E136" s="52">
        <v>305</v>
      </c>
      <c r="F136" s="169" t="s">
        <v>113</v>
      </c>
      <c r="G136" s="189">
        <v>210</v>
      </c>
    </row>
    <row r="137" spans="1:8" ht="17.100000000000001" customHeight="1" x14ac:dyDescent="0.25">
      <c r="A137" s="58" t="s">
        <v>151</v>
      </c>
      <c r="B137" s="72">
        <v>0.3</v>
      </c>
      <c r="C137" s="73"/>
      <c r="D137" s="72">
        <v>7.3</v>
      </c>
      <c r="E137" s="74">
        <v>31</v>
      </c>
      <c r="F137" s="206" t="s">
        <v>152</v>
      </c>
      <c r="G137" s="221">
        <v>200</v>
      </c>
    </row>
    <row r="138" spans="1:8" ht="17.100000000000001" customHeight="1" x14ac:dyDescent="0.25">
      <c r="A138" s="96" t="s">
        <v>95</v>
      </c>
      <c r="B138" s="38">
        <v>3.95</v>
      </c>
      <c r="C138" s="38">
        <v>0.5</v>
      </c>
      <c r="D138" s="38">
        <v>24.15</v>
      </c>
      <c r="E138" s="47">
        <v>118</v>
      </c>
      <c r="F138" s="209" t="s">
        <v>30</v>
      </c>
      <c r="G138" s="220">
        <v>50</v>
      </c>
    </row>
    <row r="139" spans="1:8" ht="17.100000000000001" customHeight="1" x14ac:dyDescent="0.25">
      <c r="A139" s="46"/>
      <c r="B139" s="44">
        <f>SUM(B135:B138)</f>
        <v>16.63</v>
      </c>
      <c r="C139" s="44">
        <f>SUM(C135:C138)</f>
        <v>18.14</v>
      </c>
      <c r="D139" s="44">
        <f>SUM(D135:D138)</f>
        <v>75.13</v>
      </c>
      <c r="E139" s="45">
        <f>SUM(E135:E138)</f>
        <v>533</v>
      </c>
      <c r="F139" s="174" t="s">
        <v>31</v>
      </c>
      <c r="G139" s="224">
        <f>SUM(G135:G138)</f>
        <v>510</v>
      </c>
      <c r="H139" s="34">
        <f>E139/2720</f>
        <v>0.19595588235294117</v>
      </c>
    </row>
    <row r="140" spans="1:8" ht="17.100000000000001" customHeight="1" x14ac:dyDescent="0.25">
      <c r="A140" s="284" t="s">
        <v>41</v>
      </c>
      <c r="B140" s="284"/>
      <c r="C140" s="284"/>
      <c r="D140" s="284"/>
      <c r="E140" s="284"/>
      <c r="F140" s="284"/>
      <c r="G140" s="284"/>
      <c r="H140" s="34"/>
    </row>
    <row r="141" spans="1:8" ht="17.100000000000001" customHeight="1" x14ac:dyDescent="0.25">
      <c r="A141" s="159" t="s">
        <v>217</v>
      </c>
      <c r="B141" s="143">
        <v>1.3</v>
      </c>
      <c r="C141" s="143">
        <v>8.8000000000000007</v>
      </c>
      <c r="D141" s="143">
        <v>9.8000000000000007</v>
      </c>
      <c r="E141" s="144">
        <v>125</v>
      </c>
      <c r="F141" s="239" t="s">
        <v>219</v>
      </c>
      <c r="G141" s="240">
        <v>100</v>
      </c>
      <c r="H141" s="34"/>
    </row>
    <row r="142" spans="1:8" ht="17.100000000000001" customHeight="1" x14ac:dyDescent="0.25">
      <c r="A142" s="41" t="s">
        <v>189</v>
      </c>
      <c r="B142" s="40">
        <v>1.31</v>
      </c>
      <c r="C142" s="40">
        <v>3.25</v>
      </c>
      <c r="D142" s="40">
        <v>6.46</v>
      </c>
      <c r="E142" s="42">
        <v>60</v>
      </c>
      <c r="F142" s="206" t="s">
        <v>200</v>
      </c>
      <c r="G142" s="222">
        <v>100</v>
      </c>
    </row>
    <row r="143" spans="1:8" ht="17.100000000000001" customHeight="1" x14ac:dyDescent="0.25">
      <c r="A143" s="76" t="s">
        <v>150</v>
      </c>
      <c r="B143" s="38">
        <v>4.9000000000000004</v>
      </c>
      <c r="C143" s="38">
        <v>7.3949999999999996</v>
      </c>
      <c r="D143" s="38">
        <v>11.665000000000001</v>
      </c>
      <c r="E143" s="64">
        <v>142</v>
      </c>
      <c r="F143" s="214" t="s">
        <v>159</v>
      </c>
      <c r="G143" s="181">
        <v>260</v>
      </c>
      <c r="H143" s="34"/>
    </row>
    <row r="144" spans="1:8" ht="17.100000000000001" customHeight="1" x14ac:dyDescent="0.25">
      <c r="A144" s="77" t="s">
        <v>195</v>
      </c>
      <c r="B144" s="40">
        <v>13.35</v>
      </c>
      <c r="C144" s="40">
        <v>34.35</v>
      </c>
      <c r="D144" s="40">
        <v>19.66</v>
      </c>
      <c r="E144" s="42">
        <v>432</v>
      </c>
      <c r="F144" s="206" t="s">
        <v>196</v>
      </c>
      <c r="G144" s="222">
        <v>200</v>
      </c>
    </row>
    <row r="145" spans="1:8" ht="17.100000000000001" customHeight="1" x14ac:dyDescent="0.25">
      <c r="A145" s="96" t="s">
        <v>59</v>
      </c>
      <c r="B145" s="40">
        <v>0.36</v>
      </c>
      <c r="C145" s="40"/>
      <c r="D145" s="40">
        <v>33.159999999999997</v>
      </c>
      <c r="E145" s="42">
        <v>132</v>
      </c>
      <c r="F145" s="170" t="s">
        <v>65</v>
      </c>
      <c r="G145" s="221">
        <v>200</v>
      </c>
    </row>
    <row r="146" spans="1:8" ht="17.100000000000001" customHeight="1" x14ac:dyDescent="0.25">
      <c r="A146" s="96" t="s">
        <v>95</v>
      </c>
      <c r="B146" s="38">
        <v>3.95</v>
      </c>
      <c r="C146" s="38">
        <v>0.5</v>
      </c>
      <c r="D146" s="38">
        <v>24.15</v>
      </c>
      <c r="E146" s="47">
        <v>118</v>
      </c>
      <c r="F146" s="209" t="s">
        <v>30</v>
      </c>
      <c r="G146" s="220">
        <v>50</v>
      </c>
    </row>
    <row r="147" spans="1:8" ht="17.100000000000001" customHeight="1" x14ac:dyDescent="0.25">
      <c r="A147" s="96" t="s">
        <v>95</v>
      </c>
      <c r="B147" s="38">
        <v>1.65</v>
      </c>
      <c r="C147" s="38">
        <v>0.3</v>
      </c>
      <c r="D147" s="38">
        <v>8.35</v>
      </c>
      <c r="E147" s="39">
        <v>44</v>
      </c>
      <c r="F147" s="209" t="s">
        <v>40</v>
      </c>
      <c r="G147" s="220">
        <v>25</v>
      </c>
    </row>
    <row r="148" spans="1:8" ht="17.100000000000001" customHeight="1" x14ac:dyDescent="0.25">
      <c r="A148" s="48"/>
      <c r="B148" s="44">
        <f>SUM(B142:B147)</f>
        <v>25.52</v>
      </c>
      <c r="C148" s="44">
        <f>SUM(C142:C147)</f>
        <v>45.795000000000002</v>
      </c>
      <c r="D148" s="44">
        <f>SUM(D142:D147)</f>
        <v>103.44499999999999</v>
      </c>
      <c r="E148" s="45">
        <f>SUM(E142:E147)</f>
        <v>928</v>
      </c>
      <c r="F148" s="174" t="s">
        <v>31</v>
      </c>
      <c r="G148" s="188">
        <f>SUM(G142:G147)</f>
        <v>835</v>
      </c>
      <c r="H148" s="34">
        <f>E148/2720</f>
        <v>0.3411764705882353</v>
      </c>
    </row>
    <row r="149" spans="1:8" ht="17.100000000000001" customHeight="1" x14ac:dyDescent="0.25">
      <c r="A149" s="165" t="s">
        <v>230</v>
      </c>
      <c r="B149" s="152">
        <f>B141+B143+B144+B145+B146+B147</f>
        <v>25.509999999999998</v>
      </c>
      <c r="C149" s="152">
        <f t="shared" ref="C149:E149" si="2">C141+C143+C144+C145+C146+C147</f>
        <v>51.344999999999999</v>
      </c>
      <c r="D149" s="152">
        <f t="shared" si="2"/>
        <v>106.785</v>
      </c>
      <c r="E149" s="45">
        <f t="shared" si="2"/>
        <v>993</v>
      </c>
      <c r="F149" s="174"/>
      <c r="G149" s="188"/>
      <c r="H149" s="34"/>
    </row>
    <row r="150" spans="1:8" ht="17.100000000000001" customHeight="1" x14ac:dyDescent="0.25">
      <c r="A150" s="49"/>
      <c r="B150" s="97"/>
      <c r="C150" s="97"/>
      <c r="D150" s="97"/>
      <c r="E150" s="51"/>
      <c r="F150" s="208"/>
      <c r="G150" s="173"/>
    </row>
    <row r="151" spans="1:8" ht="17.100000000000001" customHeight="1" x14ac:dyDescent="0.25">
      <c r="A151" s="290" t="s">
        <v>66</v>
      </c>
      <c r="B151" s="290"/>
      <c r="C151" s="290"/>
      <c r="D151" s="290"/>
      <c r="E151" s="290"/>
      <c r="F151" s="290"/>
      <c r="G151" s="290"/>
      <c r="H151" s="34"/>
    </row>
    <row r="152" spans="1:8" ht="17.100000000000001" customHeight="1" x14ac:dyDescent="0.25">
      <c r="A152" s="284" t="s">
        <v>20</v>
      </c>
      <c r="B152" s="284"/>
      <c r="C152" s="284"/>
      <c r="D152" s="284"/>
      <c r="E152" s="284"/>
      <c r="F152" s="284"/>
      <c r="G152" s="284"/>
    </row>
    <row r="153" spans="1:8" ht="17.100000000000001" customHeight="1" x14ac:dyDescent="0.25">
      <c r="A153" s="286" t="s">
        <v>21</v>
      </c>
      <c r="B153" s="288" t="s">
        <v>24</v>
      </c>
      <c r="C153" s="288"/>
      <c r="D153" s="288"/>
      <c r="E153" s="289" t="s">
        <v>25</v>
      </c>
      <c r="F153" s="287" t="s">
        <v>22</v>
      </c>
      <c r="G153" s="287" t="s">
        <v>23</v>
      </c>
    </row>
    <row r="154" spans="1:8" ht="17.100000000000001" customHeight="1" x14ac:dyDescent="0.25">
      <c r="A154" s="286"/>
      <c r="B154" s="44" t="s">
        <v>26</v>
      </c>
      <c r="C154" s="44" t="s">
        <v>27</v>
      </c>
      <c r="D154" s="44" t="s">
        <v>28</v>
      </c>
      <c r="E154" s="289"/>
      <c r="F154" s="287"/>
      <c r="G154" s="287"/>
      <c r="H154" s="34"/>
    </row>
    <row r="155" spans="1:8" ht="17.100000000000001" customHeight="1" x14ac:dyDescent="0.25">
      <c r="A155" s="76" t="s">
        <v>95</v>
      </c>
      <c r="B155" s="64">
        <v>0.8</v>
      </c>
      <c r="C155" s="64">
        <v>0.2</v>
      </c>
      <c r="D155" s="64">
        <v>7.5</v>
      </c>
      <c r="E155" s="64">
        <v>38</v>
      </c>
      <c r="F155" s="211" t="s">
        <v>161</v>
      </c>
      <c r="G155" s="181">
        <v>100</v>
      </c>
    </row>
    <row r="156" spans="1:8" ht="17.100000000000001" customHeight="1" x14ac:dyDescent="0.25">
      <c r="A156" s="96" t="s">
        <v>67</v>
      </c>
      <c r="B156" s="61">
        <v>21.16</v>
      </c>
      <c r="C156" s="61">
        <v>18.37</v>
      </c>
      <c r="D156" s="61">
        <v>42.17</v>
      </c>
      <c r="E156" s="62">
        <v>419</v>
      </c>
      <c r="F156" s="205" t="s">
        <v>114</v>
      </c>
      <c r="G156" s="227">
        <v>150</v>
      </c>
    </row>
    <row r="157" spans="1:8" ht="17.100000000000001" customHeight="1" x14ac:dyDescent="0.25">
      <c r="A157" s="96" t="s">
        <v>47</v>
      </c>
      <c r="B157" s="40">
        <v>0.16</v>
      </c>
      <c r="C157" s="40">
        <v>0.03</v>
      </c>
      <c r="D157" s="40">
        <v>15.49</v>
      </c>
      <c r="E157" s="42">
        <v>64</v>
      </c>
      <c r="F157" s="169" t="s">
        <v>106</v>
      </c>
      <c r="G157" s="189">
        <v>222</v>
      </c>
    </row>
    <row r="158" spans="1:8" ht="17.100000000000001" customHeight="1" x14ac:dyDescent="0.25">
      <c r="A158" s="96" t="s">
        <v>95</v>
      </c>
      <c r="B158" s="38">
        <v>3.95</v>
      </c>
      <c r="C158" s="38">
        <v>0.5</v>
      </c>
      <c r="D158" s="38">
        <v>24.15</v>
      </c>
      <c r="E158" s="47">
        <v>118</v>
      </c>
      <c r="F158" s="209" t="s">
        <v>30</v>
      </c>
      <c r="G158" s="220">
        <v>50</v>
      </c>
    </row>
    <row r="159" spans="1:8" ht="17.100000000000001" customHeight="1" x14ac:dyDescent="0.25">
      <c r="A159" s="43"/>
      <c r="B159" s="44">
        <f>SUM(B155:B158)</f>
        <v>26.07</v>
      </c>
      <c r="C159" s="44">
        <f>SUM(C155:C158)</f>
        <v>19.100000000000001</v>
      </c>
      <c r="D159" s="44">
        <f>SUM(D155:D158)</f>
        <v>89.31</v>
      </c>
      <c r="E159" s="45">
        <f>SUM(E155:E158)</f>
        <v>639</v>
      </c>
      <c r="F159" s="174" t="s">
        <v>31</v>
      </c>
      <c r="G159" s="224">
        <f>SUM(G155:G158)</f>
        <v>522</v>
      </c>
      <c r="H159" s="34">
        <f>E159/2350</f>
        <v>0.27191489361702126</v>
      </c>
    </row>
    <row r="160" spans="1:8" ht="17.100000000000001" customHeight="1" x14ac:dyDescent="0.25">
      <c r="A160" s="284" t="s">
        <v>34</v>
      </c>
      <c r="B160" s="284"/>
      <c r="C160" s="284"/>
      <c r="D160" s="284"/>
      <c r="E160" s="284"/>
      <c r="F160" s="284"/>
      <c r="G160" s="284"/>
      <c r="H160" s="34"/>
    </row>
    <row r="161" spans="1:10" ht="17.100000000000001" customHeight="1" x14ac:dyDescent="0.25">
      <c r="A161" s="286" t="s">
        <v>21</v>
      </c>
      <c r="B161" s="288" t="s">
        <v>24</v>
      </c>
      <c r="C161" s="288"/>
      <c r="D161" s="288"/>
      <c r="E161" s="289" t="s">
        <v>25</v>
      </c>
      <c r="F161" s="287" t="s">
        <v>22</v>
      </c>
      <c r="G161" s="287" t="s">
        <v>23</v>
      </c>
    </row>
    <row r="162" spans="1:10" ht="17.100000000000001" customHeight="1" x14ac:dyDescent="0.25">
      <c r="A162" s="286"/>
      <c r="B162" s="44" t="s">
        <v>26</v>
      </c>
      <c r="C162" s="44" t="s">
        <v>27</v>
      </c>
      <c r="D162" s="44" t="s">
        <v>28</v>
      </c>
      <c r="E162" s="289"/>
      <c r="F162" s="287"/>
      <c r="G162" s="287"/>
    </row>
    <row r="163" spans="1:10" ht="17.100000000000001" customHeight="1" x14ac:dyDescent="0.25">
      <c r="A163" s="41" t="s">
        <v>137</v>
      </c>
      <c r="B163" s="40">
        <v>0.54</v>
      </c>
      <c r="C163" s="40">
        <v>0.09</v>
      </c>
      <c r="D163" s="40">
        <v>1.71</v>
      </c>
      <c r="E163" s="42">
        <v>10</v>
      </c>
      <c r="F163" s="207" t="s">
        <v>179</v>
      </c>
      <c r="G163" s="222">
        <v>60</v>
      </c>
    </row>
    <row r="164" spans="1:10" ht="17.100000000000001" customHeight="1" x14ac:dyDescent="0.25">
      <c r="A164" s="96" t="s">
        <v>68</v>
      </c>
      <c r="B164" s="38">
        <v>1.63</v>
      </c>
      <c r="C164" s="38">
        <v>5.64</v>
      </c>
      <c r="D164" s="38">
        <v>7.63</v>
      </c>
      <c r="E164" s="47">
        <v>82</v>
      </c>
      <c r="F164" s="205" t="s">
        <v>116</v>
      </c>
      <c r="G164" s="223">
        <v>205</v>
      </c>
    </row>
    <row r="165" spans="1:10" ht="17.100000000000001" customHeight="1" x14ac:dyDescent="0.25">
      <c r="A165" s="96" t="s">
        <v>96</v>
      </c>
      <c r="B165" s="38">
        <v>20.78</v>
      </c>
      <c r="C165" s="38">
        <v>24.57</v>
      </c>
      <c r="D165" s="38">
        <v>2.73</v>
      </c>
      <c r="E165" s="47">
        <v>222</v>
      </c>
      <c r="F165" s="205" t="s">
        <v>117</v>
      </c>
      <c r="G165" s="223">
        <v>110</v>
      </c>
    </row>
    <row r="166" spans="1:10" ht="17.100000000000001" customHeight="1" x14ac:dyDescent="0.25">
      <c r="A166" s="41" t="s">
        <v>174</v>
      </c>
      <c r="B166" s="40">
        <v>7.22</v>
      </c>
      <c r="C166" s="40">
        <v>12.6</v>
      </c>
      <c r="D166" s="40">
        <v>35.380000000000003</v>
      </c>
      <c r="E166" s="42">
        <v>272</v>
      </c>
      <c r="F166" s="206" t="s">
        <v>175</v>
      </c>
      <c r="G166" s="222">
        <v>150</v>
      </c>
    </row>
    <row r="167" spans="1:10" ht="17.100000000000001" customHeight="1" x14ac:dyDescent="0.25">
      <c r="A167" s="96" t="s">
        <v>71</v>
      </c>
      <c r="B167" s="40">
        <v>0.16</v>
      </c>
      <c r="C167" s="40">
        <v>0.16</v>
      </c>
      <c r="D167" s="40">
        <v>27.87</v>
      </c>
      <c r="E167" s="42">
        <v>114</v>
      </c>
      <c r="F167" s="169" t="s">
        <v>72</v>
      </c>
      <c r="G167" s="221">
        <v>200</v>
      </c>
    </row>
    <row r="168" spans="1:10" ht="17.100000000000001" customHeight="1" x14ac:dyDescent="0.25">
      <c r="A168" s="96" t="s">
        <v>95</v>
      </c>
      <c r="B168" s="38">
        <v>3.95</v>
      </c>
      <c r="C168" s="38">
        <v>0.5</v>
      </c>
      <c r="D168" s="38">
        <v>24.15</v>
      </c>
      <c r="E168" s="47">
        <v>118</v>
      </c>
      <c r="F168" s="209" t="s">
        <v>30</v>
      </c>
      <c r="G168" s="220">
        <v>50</v>
      </c>
    </row>
    <row r="169" spans="1:10" ht="17.100000000000001" customHeight="1" x14ac:dyDescent="0.25">
      <c r="A169" s="96" t="s">
        <v>95</v>
      </c>
      <c r="B169" s="38">
        <v>1.65</v>
      </c>
      <c r="C169" s="38">
        <v>0.3</v>
      </c>
      <c r="D169" s="38">
        <v>8.35</v>
      </c>
      <c r="E169" s="47">
        <v>44</v>
      </c>
      <c r="F169" s="209" t="s">
        <v>40</v>
      </c>
      <c r="G169" s="220">
        <v>25</v>
      </c>
      <c r="H169" s="34"/>
    </row>
    <row r="170" spans="1:10" ht="17.100000000000001" customHeight="1" x14ac:dyDescent="0.25">
      <c r="A170" s="48"/>
      <c r="B170" s="44">
        <f>SUM(B163:B169)</f>
        <v>35.93</v>
      </c>
      <c r="C170" s="44">
        <f>SUM(C163:C169)</f>
        <v>43.859999999999992</v>
      </c>
      <c r="D170" s="44">
        <f>SUM(D163:D169)</f>
        <v>107.82</v>
      </c>
      <c r="E170" s="45">
        <f>SUM(E163:E169)</f>
        <v>862</v>
      </c>
      <c r="F170" s="174" t="s">
        <v>31</v>
      </c>
      <c r="G170" s="188">
        <f>SUM(G163:G169)</f>
        <v>800</v>
      </c>
      <c r="H170" s="34">
        <f>E170/2350</f>
        <v>0.36680851063829789</v>
      </c>
      <c r="J170" s="178"/>
    </row>
    <row r="171" spans="1:10" ht="17.100000000000001" customHeight="1" x14ac:dyDescent="0.25">
      <c r="A171" s="284" t="s">
        <v>32</v>
      </c>
      <c r="B171" s="284"/>
      <c r="C171" s="284"/>
      <c r="D171" s="284"/>
      <c r="E171" s="284"/>
      <c r="F171" s="284"/>
      <c r="G171" s="284"/>
      <c r="H171" s="5"/>
    </row>
    <row r="172" spans="1:10" ht="17.100000000000001" customHeight="1" x14ac:dyDescent="0.25">
      <c r="A172" s="76" t="s">
        <v>95</v>
      </c>
      <c r="B172" s="64">
        <v>0.8</v>
      </c>
      <c r="C172" s="64">
        <v>0.2</v>
      </c>
      <c r="D172" s="64">
        <v>7.5</v>
      </c>
      <c r="E172" s="64">
        <v>38</v>
      </c>
      <c r="F172" s="211" t="s">
        <v>161</v>
      </c>
      <c r="G172" s="181">
        <v>100</v>
      </c>
    </row>
    <row r="173" spans="1:10" ht="17.100000000000001" customHeight="1" x14ac:dyDescent="0.25">
      <c r="A173" s="96" t="s">
        <v>67</v>
      </c>
      <c r="B173" s="38">
        <v>27.19</v>
      </c>
      <c r="C173" s="38">
        <v>22.64</v>
      </c>
      <c r="D173" s="38">
        <v>60.64</v>
      </c>
      <c r="E173" s="47">
        <v>555</v>
      </c>
      <c r="F173" s="205" t="s">
        <v>115</v>
      </c>
      <c r="G173" s="223">
        <v>200</v>
      </c>
    </row>
    <row r="174" spans="1:10" ht="17.100000000000001" customHeight="1" x14ac:dyDescent="0.25">
      <c r="A174" s="96" t="s">
        <v>47</v>
      </c>
      <c r="B174" s="40">
        <v>0.16</v>
      </c>
      <c r="C174" s="40">
        <v>0.03</v>
      </c>
      <c r="D174" s="40">
        <v>15.49</v>
      </c>
      <c r="E174" s="42">
        <v>64</v>
      </c>
      <c r="F174" s="169" t="s">
        <v>106</v>
      </c>
      <c r="G174" s="189">
        <v>222</v>
      </c>
    </row>
    <row r="175" spans="1:10" ht="17.100000000000001" customHeight="1" x14ac:dyDescent="0.25">
      <c r="A175" s="96" t="s">
        <v>95</v>
      </c>
      <c r="B175" s="38">
        <v>3.95</v>
      </c>
      <c r="C175" s="38">
        <v>0.5</v>
      </c>
      <c r="D175" s="38">
        <v>24.15</v>
      </c>
      <c r="E175" s="47">
        <v>118</v>
      </c>
      <c r="F175" s="209" t="s">
        <v>30</v>
      </c>
      <c r="G175" s="220">
        <v>50</v>
      </c>
    </row>
    <row r="176" spans="1:10" ht="17.100000000000001" customHeight="1" x14ac:dyDescent="0.25">
      <c r="A176" s="46"/>
      <c r="B176" s="44">
        <f>SUM(B172:B175)</f>
        <v>32.1</v>
      </c>
      <c r="C176" s="44">
        <f>SUM(C172:C175)</f>
        <v>23.37</v>
      </c>
      <c r="D176" s="44">
        <f>SUM(D172:D175)</f>
        <v>107.78</v>
      </c>
      <c r="E176" s="45">
        <f>SUM(E172:E175)</f>
        <v>775</v>
      </c>
      <c r="F176" s="174" t="s">
        <v>31</v>
      </c>
      <c r="G176" s="224">
        <f>SUM(G172:G175)</f>
        <v>572</v>
      </c>
      <c r="H176" s="34">
        <f>E176/2720</f>
        <v>0.28492647058823528</v>
      </c>
    </row>
    <row r="177" spans="1:8" ht="17.100000000000001" customHeight="1" x14ac:dyDescent="0.25">
      <c r="A177" s="284" t="s">
        <v>41</v>
      </c>
      <c r="B177" s="284"/>
      <c r="C177" s="284"/>
      <c r="D177" s="284"/>
      <c r="E177" s="284"/>
      <c r="F177" s="284"/>
      <c r="G177" s="284"/>
      <c r="H177" s="7"/>
    </row>
    <row r="178" spans="1:8" ht="17.100000000000001" customHeight="1" x14ac:dyDescent="0.25">
      <c r="A178" s="41" t="s">
        <v>137</v>
      </c>
      <c r="B178" s="40">
        <v>0.9</v>
      </c>
      <c r="C178" s="40">
        <v>0.15</v>
      </c>
      <c r="D178" s="40">
        <v>2.85</v>
      </c>
      <c r="E178" s="42">
        <v>17</v>
      </c>
      <c r="F178" s="207" t="s">
        <v>180</v>
      </c>
      <c r="G178" s="222">
        <v>100</v>
      </c>
      <c r="H178" s="34"/>
    </row>
    <row r="179" spans="1:8" ht="17.100000000000001" customHeight="1" x14ac:dyDescent="0.25">
      <c r="A179" s="96" t="s">
        <v>68</v>
      </c>
      <c r="B179" s="38">
        <v>2.0099999999999998</v>
      </c>
      <c r="C179" s="38">
        <v>6.68</v>
      </c>
      <c r="D179" s="38">
        <v>9.5</v>
      </c>
      <c r="E179" s="39">
        <v>100</v>
      </c>
      <c r="F179" s="205" t="s">
        <v>118</v>
      </c>
      <c r="G179" s="223">
        <v>255</v>
      </c>
    </row>
    <row r="180" spans="1:8" ht="17.100000000000001" customHeight="1" x14ac:dyDescent="0.25">
      <c r="A180" s="96" t="s">
        <v>96</v>
      </c>
      <c r="B180" s="38">
        <v>25.91</v>
      </c>
      <c r="C180" s="38">
        <v>30.56</v>
      </c>
      <c r="D180" s="38">
        <v>2.93</v>
      </c>
      <c r="E180" s="39">
        <v>274</v>
      </c>
      <c r="F180" s="205" t="s">
        <v>119</v>
      </c>
      <c r="G180" s="223">
        <v>130</v>
      </c>
    </row>
    <row r="181" spans="1:8" ht="17.100000000000001" customHeight="1" x14ac:dyDescent="0.25">
      <c r="A181" s="41" t="s">
        <v>174</v>
      </c>
      <c r="B181" s="40">
        <v>8.67</v>
      </c>
      <c r="C181" s="40">
        <v>15.12</v>
      </c>
      <c r="D181" s="40">
        <v>42.45</v>
      </c>
      <c r="E181" s="42">
        <v>327</v>
      </c>
      <c r="F181" s="206" t="s">
        <v>176</v>
      </c>
      <c r="G181" s="222">
        <v>180</v>
      </c>
    </row>
    <row r="182" spans="1:8" ht="17.100000000000001" customHeight="1" x14ac:dyDescent="0.25">
      <c r="A182" s="96" t="s">
        <v>71</v>
      </c>
      <c r="B182" s="40">
        <v>0.16</v>
      </c>
      <c r="C182" s="40">
        <v>0.16</v>
      </c>
      <c r="D182" s="40">
        <v>27.87</v>
      </c>
      <c r="E182" s="42">
        <v>114</v>
      </c>
      <c r="F182" s="169" t="s">
        <v>72</v>
      </c>
      <c r="G182" s="221">
        <v>200</v>
      </c>
    </row>
    <row r="183" spans="1:8" ht="17.100000000000001" customHeight="1" x14ac:dyDescent="0.25">
      <c r="A183" s="96" t="s">
        <v>95</v>
      </c>
      <c r="B183" s="38">
        <v>3.95</v>
      </c>
      <c r="C183" s="38">
        <v>0.5</v>
      </c>
      <c r="D183" s="38">
        <v>24.15</v>
      </c>
      <c r="E183" s="47">
        <v>118</v>
      </c>
      <c r="F183" s="209" t="s">
        <v>30</v>
      </c>
      <c r="G183" s="220">
        <v>50</v>
      </c>
    </row>
    <row r="184" spans="1:8" ht="17.100000000000001" customHeight="1" x14ac:dyDescent="0.25">
      <c r="A184" s="96" t="s">
        <v>95</v>
      </c>
      <c r="B184" s="38">
        <v>1.65</v>
      </c>
      <c r="C184" s="38">
        <v>0.3</v>
      </c>
      <c r="D184" s="38">
        <v>8.35</v>
      </c>
      <c r="E184" s="39">
        <v>44</v>
      </c>
      <c r="F184" s="209" t="s">
        <v>40</v>
      </c>
      <c r="G184" s="220">
        <v>25</v>
      </c>
    </row>
    <row r="185" spans="1:8" ht="17.100000000000001" customHeight="1" x14ac:dyDescent="0.25">
      <c r="A185" s="48"/>
      <c r="B185" s="44">
        <f>SUM(B178:B184)</f>
        <v>43.25</v>
      </c>
      <c r="C185" s="44">
        <f>SUM(C178:C184)</f>
        <v>53.469999999999992</v>
      </c>
      <c r="D185" s="44">
        <f>SUM(D178:D184)</f>
        <v>118.1</v>
      </c>
      <c r="E185" s="45">
        <f>SUM(E178:E184)</f>
        <v>994</v>
      </c>
      <c r="F185" s="174" t="s">
        <v>31</v>
      </c>
      <c r="G185" s="188">
        <f>SUM(G178:G184)</f>
        <v>940</v>
      </c>
      <c r="H185" s="34">
        <f>E185/2720</f>
        <v>0.36544117647058821</v>
      </c>
    </row>
    <row r="186" spans="1:8" ht="17.100000000000001" customHeight="1" x14ac:dyDescent="0.25">
      <c r="A186" s="53"/>
      <c r="B186" s="97"/>
      <c r="C186" s="97"/>
      <c r="D186" s="97"/>
      <c r="E186" s="51"/>
      <c r="F186" s="208"/>
      <c r="G186" s="225"/>
    </row>
    <row r="187" spans="1:8" ht="17.100000000000001" customHeight="1" x14ac:dyDescent="0.25">
      <c r="A187" s="290" t="s">
        <v>73</v>
      </c>
      <c r="B187" s="290"/>
      <c r="C187" s="290"/>
      <c r="D187" s="290"/>
      <c r="E187" s="290"/>
      <c r="F187" s="290"/>
      <c r="G187" s="290"/>
      <c r="H187" s="5"/>
    </row>
    <row r="188" spans="1:8" ht="17.100000000000001" customHeight="1" x14ac:dyDescent="0.25">
      <c r="A188" s="284" t="s">
        <v>32</v>
      </c>
      <c r="B188" s="284"/>
      <c r="C188" s="284"/>
      <c r="D188" s="284"/>
      <c r="E188" s="284"/>
      <c r="F188" s="284"/>
      <c r="G188" s="284"/>
      <c r="H188" s="5"/>
    </row>
    <row r="189" spans="1:8" ht="17.100000000000001" customHeight="1" x14ac:dyDescent="0.25">
      <c r="A189" s="96" t="s">
        <v>52</v>
      </c>
      <c r="B189" s="38">
        <v>6.35</v>
      </c>
      <c r="C189" s="38">
        <v>5.75</v>
      </c>
      <c r="D189" s="38">
        <v>0.35</v>
      </c>
      <c r="E189" s="39">
        <v>79</v>
      </c>
      <c r="F189" s="205" t="s">
        <v>53</v>
      </c>
      <c r="G189" s="220">
        <v>50</v>
      </c>
    </row>
    <row r="190" spans="1:8" ht="17.100000000000001" customHeight="1" x14ac:dyDescent="0.25">
      <c r="A190" s="96" t="s">
        <v>62</v>
      </c>
      <c r="B190" s="40">
        <v>8.6999999999999993</v>
      </c>
      <c r="C190" s="40">
        <v>13.1</v>
      </c>
      <c r="D190" s="40">
        <v>44.02</v>
      </c>
      <c r="E190" s="52">
        <v>330</v>
      </c>
      <c r="F190" s="169" t="s">
        <v>120</v>
      </c>
      <c r="G190" s="189">
        <v>210</v>
      </c>
    </row>
    <row r="191" spans="1:8" ht="17.100000000000001" customHeight="1" x14ac:dyDescent="0.25">
      <c r="A191" s="75" t="s">
        <v>154</v>
      </c>
      <c r="B191" s="64">
        <v>0.3</v>
      </c>
      <c r="C191" s="64"/>
      <c r="D191" s="64">
        <v>6.9</v>
      </c>
      <c r="E191" s="64">
        <v>29</v>
      </c>
      <c r="F191" s="211" t="s">
        <v>153</v>
      </c>
      <c r="G191" s="221">
        <v>200</v>
      </c>
    </row>
    <row r="192" spans="1:8" ht="17.100000000000001" customHeight="1" x14ac:dyDescent="0.25">
      <c r="A192" s="96" t="s">
        <v>95</v>
      </c>
      <c r="B192" s="38">
        <v>3.95</v>
      </c>
      <c r="C192" s="38">
        <v>0.5</v>
      </c>
      <c r="D192" s="38">
        <v>24.15</v>
      </c>
      <c r="E192" s="47">
        <v>118</v>
      </c>
      <c r="F192" s="209" t="s">
        <v>30</v>
      </c>
      <c r="G192" s="220">
        <v>50</v>
      </c>
    </row>
    <row r="193" spans="1:8" ht="17.100000000000001" customHeight="1" x14ac:dyDescent="0.25">
      <c r="A193" s="48"/>
      <c r="B193" s="44">
        <f>SUM(B189:B192)</f>
        <v>19.3</v>
      </c>
      <c r="C193" s="44">
        <f>SUM(C189:C192)</f>
        <v>19.350000000000001</v>
      </c>
      <c r="D193" s="44">
        <f>SUM(D189:D192)</f>
        <v>75.42</v>
      </c>
      <c r="E193" s="45">
        <f>SUM(E189:E192)</f>
        <v>556</v>
      </c>
      <c r="F193" s="174" t="s">
        <v>31</v>
      </c>
      <c r="G193" s="188">
        <f>SUM(G189:G192)</f>
        <v>510</v>
      </c>
      <c r="H193" s="34">
        <f>E193/2720</f>
        <v>0.20441176470588235</v>
      </c>
    </row>
    <row r="194" spans="1:8" ht="17.100000000000001" customHeight="1" x14ac:dyDescent="0.25">
      <c r="A194" s="284" t="s">
        <v>41</v>
      </c>
      <c r="B194" s="284"/>
      <c r="C194" s="284"/>
      <c r="D194" s="284"/>
      <c r="E194" s="284"/>
      <c r="F194" s="284"/>
      <c r="G194" s="284"/>
      <c r="H194" s="34"/>
    </row>
    <row r="195" spans="1:8" ht="17.100000000000001" customHeight="1" x14ac:dyDescent="0.25">
      <c r="A195" s="68" t="s">
        <v>226</v>
      </c>
      <c r="B195" s="68">
        <v>4.67</v>
      </c>
      <c r="C195" s="68">
        <v>9.39</v>
      </c>
      <c r="D195" s="68">
        <v>7.19</v>
      </c>
      <c r="E195" s="68">
        <v>132</v>
      </c>
      <c r="F195" s="241" t="s">
        <v>227</v>
      </c>
      <c r="G195" s="201">
        <v>100</v>
      </c>
      <c r="H195" s="34"/>
    </row>
    <row r="196" spans="1:8" ht="17.100000000000001" customHeight="1" x14ac:dyDescent="0.25">
      <c r="A196" s="158" t="s">
        <v>215</v>
      </c>
      <c r="B196" s="158">
        <v>1.25</v>
      </c>
      <c r="C196" s="158">
        <v>0.1</v>
      </c>
      <c r="D196" s="158">
        <v>11.61</v>
      </c>
      <c r="E196" s="158">
        <v>52</v>
      </c>
      <c r="F196" s="242" t="s">
        <v>216</v>
      </c>
      <c r="G196" s="243">
        <v>100</v>
      </c>
    </row>
    <row r="197" spans="1:8" ht="17.100000000000001" customHeight="1" x14ac:dyDescent="0.25">
      <c r="A197" s="96" t="s">
        <v>76</v>
      </c>
      <c r="B197" s="38">
        <v>2.81</v>
      </c>
      <c r="C197" s="38">
        <v>2.92</v>
      </c>
      <c r="D197" s="38">
        <v>20.83</v>
      </c>
      <c r="E197" s="47">
        <v>122</v>
      </c>
      <c r="F197" s="205" t="s">
        <v>77</v>
      </c>
      <c r="G197" s="223">
        <v>250</v>
      </c>
    </row>
    <row r="198" spans="1:8" ht="17.100000000000001" customHeight="1" x14ac:dyDescent="0.25">
      <c r="A198" s="96" t="s">
        <v>3</v>
      </c>
      <c r="B198" s="110">
        <v>10</v>
      </c>
      <c r="C198" s="110">
        <v>13.54</v>
      </c>
      <c r="D198" s="110">
        <v>9.18</v>
      </c>
      <c r="E198" s="111">
        <v>198</v>
      </c>
      <c r="F198" s="244" t="s">
        <v>42</v>
      </c>
      <c r="G198" s="226">
        <v>100</v>
      </c>
    </row>
    <row r="199" spans="1:8" ht="17.100000000000001" customHeight="1" x14ac:dyDescent="0.25">
      <c r="A199" s="96" t="s">
        <v>78</v>
      </c>
      <c r="B199" s="38">
        <v>4.58</v>
      </c>
      <c r="C199" s="38">
        <v>7.33</v>
      </c>
      <c r="D199" s="38">
        <v>48.02</v>
      </c>
      <c r="E199" s="39">
        <v>276</v>
      </c>
      <c r="F199" s="205" t="s">
        <v>79</v>
      </c>
      <c r="G199" s="220">
        <v>180</v>
      </c>
    </row>
    <row r="200" spans="1:8" ht="17.100000000000001" customHeight="1" x14ac:dyDescent="0.25">
      <c r="A200" s="96" t="s">
        <v>49</v>
      </c>
      <c r="B200" s="40">
        <v>0.44</v>
      </c>
      <c r="C200" s="40"/>
      <c r="D200" s="40">
        <v>28.88</v>
      </c>
      <c r="E200" s="42">
        <v>119</v>
      </c>
      <c r="F200" s="170" t="s">
        <v>50</v>
      </c>
      <c r="G200" s="221">
        <v>200</v>
      </c>
    </row>
    <row r="201" spans="1:8" ht="17.100000000000001" customHeight="1" x14ac:dyDescent="0.25">
      <c r="A201" s="96" t="s">
        <v>95</v>
      </c>
      <c r="B201" s="38">
        <v>3.95</v>
      </c>
      <c r="C201" s="38">
        <v>0.5</v>
      </c>
      <c r="D201" s="38">
        <v>24.15</v>
      </c>
      <c r="E201" s="47">
        <v>118</v>
      </c>
      <c r="F201" s="209" t="s">
        <v>30</v>
      </c>
      <c r="G201" s="220">
        <v>50</v>
      </c>
    </row>
    <row r="202" spans="1:8" ht="17.100000000000001" customHeight="1" x14ac:dyDescent="0.25">
      <c r="A202" s="96" t="s">
        <v>95</v>
      </c>
      <c r="B202" s="38">
        <v>1.65</v>
      </c>
      <c r="C202" s="38">
        <v>0.3</v>
      </c>
      <c r="D202" s="38">
        <v>8.35</v>
      </c>
      <c r="E202" s="39">
        <v>44</v>
      </c>
      <c r="F202" s="209" t="s">
        <v>40</v>
      </c>
      <c r="G202" s="220">
        <v>25</v>
      </c>
      <c r="H202" s="34"/>
    </row>
    <row r="203" spans="1:8" ht="17.100000000000001" customHeight="1" x14ac:dyDescent="0.25">
      <c r="A203" s="48"/>
      <c r="B203" s="44">
        <f>SUM(B196:B202)</f>
        <v>24.68</v>
      </c>
      <c r="C203" s="44">
        <f>SUM(C196:C202)</f>
        <v>24.69</v>
      </c>
      <c r="D203" s="44">
        <f>SUM(D196:D202)</f>
        <v>151.01999999999998</v>
      </c>
      <c r="E203" s="45">
        <f>SUM(E196:E202)</f>
        <v>929</v>
      </c>
      <c r="F203" s="174" t="s">
        <v>31</v>
      </c>
      <c r="G203" s="188">
        <f>SUM(G196:G202)</f>
        <v>905</v>
      </c>
      <c r="H203" s="34">
        <f>E203/2720</f>
        <v>0.34154411764705883</v>
      </c>
    </row>
    <row r="204" spans="1:8" ht="17.100000000000001" customHeight="1" x14ac:dyDescent="0.25">
      <c r="A204" s="165" t="s">
        <v>230</v>
      </c>
      <c r="B204" s="152">
        <f>B195+B197+B198+B199+B200+B201+B202</f>
        <v>28.1</v>
      </c>
      <c r="C204" s="152">
        <f t="shared" ref="C204:E204" si="3">C195+C197+C198+C199+C200+C201+C202</f>
        <v>33.979999999999997</v>
      </c>
      <c r="D204" s="152">
        <f t="shared" si="3"/>
        <v>146.6</v>
      </c>
      <c r="E204" s="45">
        <f t="shared" si="3"/>
        <v>1009</v>
      </c>
      <c r="F204" s="174"/>
      <c r="G204" s="188"/>
      <c r="H204" s="34"/>
    </row>
    <row r="205" spans="1:8" ht="17.100000000000001" customHeight="1" x14ac:dyDescent="0.25">
      <c r="A205" s="53"/>
      <c r="B205" s="97"/>
      <c r="C205" s="97"/>
      <c r="D205" s="97"/>
      <c r="E205" s="51"/>
      <c r="F205" s="208"/>
      <c r="G205" s="225"/>
      <c r="H205" s="34"/>
    </row>
    <row r="206" spans="1:8" ht="17.100000000000001" customHeight="1" x14ac:dyDescent="0.25">
      <c r="A206" s="291" t="s">
        <v>80</v>
      </c>
      <c r="B206" s="291"/>
      <c r="C206" s="291"/>
      <c r="D206" s="291"/>
      <c r="E206" s="291"/>
      <c r="F206" s="291"/>
      <c r="G206" s="291"/>
      <c r="H206" s="5"/>
    </row>
    <row r="207" spans="1:8" ht="17.100000000000001" customHeight="1" x14ac:dyDescent="0.25">
      <c r="A207" s="285" t="s">
        <v>81</v>
      </c>
      <c r="B207" s="285"/>
      <c r="C207" s="285"/>
      <c r="D207" s="285"/>
      <c r="E207" s="285"/>
      <c r="F207" s="285"/>
      <c r="G207" s="285"/>
      <c r="H207" s="5"/>
    </row>
    <row r="208" spans="1:8" ht="17.100000000000001" customHeight="1" x14ac:dyDescent="0.25">
      <c r="A208" s="284" t="s">
        <v>20</v>
      </c>
      <c r="B208" s="284"/>
      <c r="C208" s="284"/>
      <c r="D208" s="284"/>
      <c r="E208" s="284"/>
      <c r="F208" s="284"/>
      <c r="G208" s="284"/>
      <c r="H208" s="5"/>
    </row>
    <row r="209" spans="1:8" ht="17.100000000000001" customHeight="1" x14ac:dyDescent="0.25">
      <c r="A209" s="286" t="s">
        <v>21</v>
      </c>
      <c r="B209" s="288" t="s">
        <v>24</v>
      </c>
      <c r="C209" s="288"/>
      <c r="D209" s="288"/>
      <c r="E209" s="289" t="s">
        <v>25</v>
      </c>
      <c r="F209" s="287" t="s">
        <v>22</v>
      </c>
      <c r="G209" s="287" t="s">
        <v>23</v>
      </c>
    </row>
    <row r="210" spans="1:8" ht="17.100000000000001" customHeight="1" x14ac:dyDescent="0.25">
      <c r="A210" s="286"/>
      <c r="B210" s="44" t="s">
        <v>26</v>
      </c>
      <c r="C210" s="44" t="s">
        <v>27</v>
      </c>
      <c r="D210" s="44" t="s">
        <v>28</v>
      </c>
      <c r="E210" s="289"/>
      <c r="F210" s="287"/>
      <c r="G210" s="287"/>
    </row>
    <row r="211" spans="1:8" ht="17.100000000000001" customHeight="1" x14ac:dyDescent="0.25">
      <c r="A211" s="64" t="s">
        <v>8</v>
      </c>
      <c r="B211" s="64">
        <v>4.88</v>
      </c>
      <c r="C211" s="64">
        <v>3.63</v>
      </c>
      <c r="D211" s="64">
        <v>20.88</v>
      </c>
      <c r="E211" s="64">
        <v>126</v>
      </c>
      <c r="F211" s="262" t="s">
        <v>284</v>
      </c>
      <c r="G211" s="181">
        <v>125</v>
      </c>
    </row>
    <row r="212" spans="1:8" ht="17.100000000000001" customHeight="1" x14ac:dyDescent="0.25">
      <c r="A212" s="96" t="s">
        <v>14</v>
      </c>
      <c r="B212" s="40">
        <v>13.94</v>
      </c>
      <c r="C212" s="40">
        <v>24.83</v>
      </c>
      <c r="D212" s="40">
        <v>2.64</v>
      </c>
      <c r="E212" s="42">
        <v>289</v>
      </c>
      <c r="F212" s="169" t="s">
        <v>15</v>
      </c>
      <c r="G212" s="221">
        <v>150</v>
      </c>
      <c r="H212" s="7"/>
    </row>
    <row r="213" spans="1:8" ht="17.100000000000001" customHeight="1" x14ac:dyDescent="0.25">
      <c r="A213" s="96" t="s">
        <v>29</v>
      </c>
      <c r="B213" s="40">
        <v>0.1</v>
      </c>
      <c r="C213" s="40">
        <v>0.03</v>
      </c>
      <c r="D213" s="40">
        <v>15.28</v>
      </c>
      <c r="E213" s="42">
        <v>62</v>
      </c>
      <c r="F213" s="170" t="s">
        <v>101</v>
      </c>
      <c r="G213" s="189">
        <v>215</v>
      </c>
    </row>
    <row r="214" spans="1:8" ht="17.100000000000001" customHeight="1" x14ac:dyDescent="0.25">
      <c r="A214" s="96" t="s">
        <v>95</v>
      </c>
      <c r="B214" s="38">
        <v>3.95</v>
      </c>
      <c r="C214" s="38">
        <v>0.5</v>
      </c>
      <c r="D214" s="38">
        <v>24.15</v>
      </c>
      <c r="E214" s="47">
        <v>118</v>
      </c>
      <c r="F214" s="209" t="s">
        <v>30</v>
      </c>
      <c r="G214" s="220">
        <v>50</v>
      </c>
    </row>
    <row r="215" spans="1:8" ht="17.100000000000001" customHeight="1" x14ac:dyDescent="0.25">
      <c r="A215" s="43"/>
      <c r="B215" s="44">
        <f>SUM(B211:B214)</f>
        <v>22.87</v>
      </c>
      <c r="C215" s="44">
        <f>SUM(C211:C214)</f>
        <v>28.99</v>
      </c>
      <c r="D215" s="44">
        <f>SUM(D211:D214)</f>
        <v>62.949999999999996</v>
      </c>
      <c r="E215" s="45">
        <f>SUM(E211:E214)</f>
        <v>595</v>
      </c>
      <c r="F215" s="174" t="s">
        <v>31</v>
      </c>
      <c r="G215" s="224">
        <f>SUM(G211:G214)</f>
        <v>540</v>
      </c>
      <c r="H215" s="34">
        <f>E215/2350</f>
        <v>0.2531914893617021</v>
      </c>
    </row>
    <row r="216" spans="1:8" ht="16.5" customHeight="1" x14ac:dyDescent="0.25">
      <c r="A216" s="284" t="s">
        <v>34</v>
      </c>
      <c r="B216" s="284"/>
      <c r="C216" s="284"/>
      <c r="D216" s="284"/>
      <c r="E216" s="284"/>
      <c r="F216" s="284"/>
      <c r="G216" s="284"/>
      <c r="H216" s="34"/>
    </row>
    <row r="217" spans="1:8" ht="17.100000000000001" customHeight="1" x14ac:dyDescent="0.25">
      <c r="A217" s="286" t="s">
        <v>21</v>
      </c>
      <c r="B217" s="288" t="s">
        <v>24</v>
      </c>
      <c r="C217" s="288"/>
      <c r="D217" s="288"/>
      <c r="E217" s="289" t="s">
        <v>25</v>
      </c>
      <c r="F217" s="287" t="s">
        <v>22</v>
      </c>
      <c r="G217" s="287" t="s">
        <v>23</v>
      </c>
    </row>
    <row r="218" spans="1:8" ht="17.100000000000001" customHeight="1" x14ac:dyDescent="0.25">
      <c r="A218" s="286"/>
      <c r="B218" s="44" t="s">
        <v>26</v>
      </c>
      <c r="C218" s="44" t="s">
        <v>27</v>
      </c>
      <c r="D218" s="44" t="s">
        <v>28</v>
      </c>
      <c r="E218" s="289"/>
      <c r="F218" s="287"/>
      <c r="G218" s="287"/>
    </row>
    <row r="219" spans="1:8" ht="17.100000000000001" customHeight="1" x14ac:dyDescent="0.25">
      <c r="A219" s="52" t="s">
        <v>137</v>
      </c>
      <c r="B219" s="59">
        <v>0.42</v>
      </c>
      <c r="C219" s="59">
        <v>0.06</v>
      </c>
      <c r="D219" s="59">
        <v>1.1399999999999999</v>
      </c>
      <c r="E219" s="52">
        <v>7</v>
      </c>
      <c r="F219" s="190" t="s">
        <v>138</v>
      </c>
      <c r="G219" s="179">
        <v>60</v>
      </c>
    </row>
    <row r="220" spans="1:8" ht="17.100000000000001" customHeight="1" x14ac:dyDescent="0.25">
      <c r="A220" s="96" t="s">
        <v>35</v>
      </c>
      <c r="B220" s="38">
        <v>7.73</v>
      </c>
      <c r="C220" s="38">
        <v>5.67</v>
      </c>
      <c r="D220" s="38">
        <v>36.9</v>
      </c>
      <c r="E220" s="47">
        <v>232</v>
      </c>
      <c r="F220" s="205" t="s">
        <v>102</v>
      </c>
      <c r="G220" s="223">
        <v>220</v>
      </c>
    </row>
    <row r="221" spans="1:8" ht="17.100000000000001" customHeight="1" x14ac:dyDescent="0.25">
      <c r="A221" s="96" t="s">
        <v>82</v>
      </c>
      <c r="B221" s="38">
        <v>8.84</v>
      </c>
      <c r="C221" s="38">
        <v>11</v>
      </c>
      <c r="D221" s="38">
        <v>9.85</v>
      </c>
      <c r="E221" s="47">
        <v>177</v>
      </c>
      <c r="F221" s="205" t="s">
        <v>121</v>
      </c>
      <c r="G221" s="226">
        <v>90</v>
      </c>
    </row>
    <row r="222" spans="1:8" ht="17.100000000000001" customHeight="1" x14ac:dyDescent="0.25">
      <c r="A222" s="96" t="s">
        <v>36</v>
      </c>
      <c r="B222" s="40">
        <v>5.33</v>
      </c>
      <c r="C222" s="40">
        <v>4.8899999999999997</v>
      </c>
      <c r="D222" s="40">
        <v>35.590000000000003</v>
      </c>
      <c r="E222" s="42">
        <v>212</v>
      </c>
      <c r="F222" s="169" t="s">
        <v>83</v>
      </c>
      <c r="G222" s="221">
        <v>150</v>
      </c>
    </row>
    <row r="223" spans="1:8" ht="17.100000000000001" customHeight="1" x14ac:dyDescent="0.25">
      <c r="A223" s="96" t="s">
        <v>38</v>
      </c>
      <c r="B223" s="40">
        <v>0.68</v>
      </c>
      <c r="C223" s="40">
        <v>0.28000000000000003</v>
      </c>
      <c r="D223" s="40">
        <v>29.62</v>
      </c>
      <c r="E223" s="42">
        <v>136</v>
      </c>
      <c r="F223" s="170" t="s">
        <v>39</v>
      </c>
      <c r="G223" s="221">
        <v>200</v>
      </c>
    </row>
    <row r="224" spans="1:8" ht="17.100000000000001" customHeight="1" x14ac:dyDescent="0.25">
      <c r="A224" s="96" t="s">
        <v>95</v>
      </c>
      <c r="B224" s="38">
        <v>3.95</v>
      </c>
      <c r="C224" s="38">
        <v>0.5</v>
      </c>
      <c r="D224" s="38">
        <v>24.15</v>
      </c>
      <c r="E224" s="47">
        <v>118</v>
      </c>
      <c r="F224" s="209" t="s">
        <v>30</v>
      </c>
      <c r="G224" s="220">
        <v>50</v>
      </c>
    </row>
    <row r="225" spans="1:8" ht="17.100000000000001" customHeight="1" x14ac:dyDescent="0.25">
      <c r="A225" s="96" t="s">
        <v>95</v>
      </c>
      <c r="B225" s="38">
        <v>1.65</v>
      </c>
      <c r="C225" s="38">
        <v>0.3</v>
      </c>
      <c r="D225" s="38">
        <v>8.35</v>
      </c>
      <c r="E225" s="47">
        <v>44</v>
      </c>
      <c r="F225" s="209" t="s">
        <v>84</v>
      </c>
      <c r="G225" s="220">
        <v>25</v>
      </c>
      <c r="H225" s="34"/>
    </row>
    <row r="226" spans="1:8" ht="17.100000000000001" customHeight="1" x14ac:dyDescent="0.25">
      <c r="A226" s="48"/>
      <c r="B226" s="44">
        <f>SUM(B219:B225)</f>
        <v>28.599999999999998</v>
      </c>
      <c r="C226" s="44">
        <f>SUM(C219:C225)</f>
        <v>22.700000000000003</v>
      </c>
      <c r="D226" s="44">
        <f>SUM(D219:D225)</f>
        <v>145.6</v>
      </c>
      <c r="E226" s="45">
        <f>SUM(E219:E225)</f>
        <v>926</v>
      </c>
      <c r="F226" s="174" t="s">
        <v>31</v>
      </c>
      <c r="G226" s="224">
        <f>SUM(G219:G225)</f>
        <v>795</v>
      </c>
      <c r="H226" s="34">
        <f>E226/2350</f>
        <v>0.39404255319148934</v>
      </c>
    </row>
    <row r="227" spans="1:8" ht="17.100000000000001" customHeight="1" x14ac:dyDescent="0.25">
      <c r="A227" s="284" t="s">
        <v>32</v>
      </c>
      <c r="B227" s="284"/>
      <c r="C227" s="284"/>
      <c r="D227" s="284"/>
      <c r="E227" s="284"/>
      <c r="F227" s="284"/>
      <c r="G227" s="284"/>
      <c r="H227" s="5"/>
    </row>
    <row r="228" spans="1:8" ht="17.100000000000001" customHeight="1" x14ac:dyDescent="0.25">
      <c r="A228" s="64" t="s">
        <v>8</v>
      </c>
      <c r="B228" s="64">
        <v>4.88</v>
      </c>
      <c r="C228" s="64">
        <v>3.63</v>
      </c>
      <c r="D228" s="64">
        <v>20.88</v>
      </c>
      <c r="E228" s="64">
        <v>126</v>
      </c>
      <c r="F228" s="262" t="s">
        <v>284</v>
      </c>
      <c r="G228" s="181">
        <v>125</v>
      </c>
    </row>
    <row r="229" spans="1:8" ht="17.100000000000001" customHeight="1" x14ac:dyDescent="0.25">
      <c r="A229" s="96" t="s">
        <v>14</v>
      </c>
      <c r="B229" s="40">
        <v>18.579999999999998</v>
      </c>
      <c r="C229" s="40">
        <v>33.1</v>
      </c>
      <c r="D229" s="40">
        <v>3.52</v>
      </c>
      <c r="E229" s="42">
        <v>386</v>
      </c>
      <c r="F229" s="169" t="s">
        <v>33</v>
      </c>
      <c r="G229" s="221">
        <v>200</v>
      </c>
      <c r="H229" s="7"/>
    </row>
    <row r="230" spans="1:8" ht="17.100000000000001" customHeight="1" x14ac:dyDescent="0.25">
      <c r="A230" s="96" t="s">
        <v>29</v>
      </c>
      <c r="B230" s="40">
        <v>0.1</v>
      </c>
      <c r="C230" s="40">
        <v>0.03</v>
      </c>
      <c r="D230" s="40">
        <v>15.28</v>
      </c>
      <c r="E230" s="42">
        <v>62</v>
      </c>
      <c r="F230" s="170" t="s">
        <v>101</v>
      </c>
      <c r="G230" s="189">
        <v>215</v>
      </c>
    </row>
    <row r="231" spans="1:8" ht="17.100000000000001" customHeight="1" x14ac:dyDescent="0.25">
      <c r="A231" s="96" t="s">
        <v>95</v>
      </c>
      <c r="B231" s="38">
        <v>3.95</v>
      </c>
      <c r="C231" s="38">
        <v>0.5</v>
      </c>
      <c r="D231" s="38">
        <v>24.15</v>
      </c>
      <c r="E231" s="47">
        <v>118</v>
      </c>
      <c r="F231" s="209" t="s">
        <v>30</v>
      </c>
      <c r="G231" s="220">
        <v>50</v>
      </c>
    </row>
    <row r="232" spans="1:8" ht="17.100000000000001" customHeight="1" x14ac:dyDescent="0.25">
      <c r="A232" s="46"/>
      <c r="B232" s="44">
        <f>SUM(B228:B231)</f>
        <v>27.509999999999998</v>
      </c>
      <c r="C232" s="44">
        <f>SUM(C228:C231)</f>
        <v>37.260000000000005</v>
      </c>
      <c r="D232" s="44">
        <f>SUM(D228:D231)</f>
        <v>63.83</v>
      </c>
      <c r="E232" s="45">
        <f>SUM(E228:E231)</f>
        <v>692</v>
      </c>
      <c r="F232" s="174" t="s">
        <v>31</v>
      </c>
      <c r="G232" s="224">
        <f>SUM(G228:G231)</f>
        <v>590</v>
      </c>
      <c r="H232" s="34">
        <f>E232/2720</f>
        <v>0.25441176470588234</v>
      </c>
    </row>
    <row r="233" spans="1:8" ht="17.100000000000001" customHeight="1" x14ac:dyDescent="0.25">
      <c r="A233" s="284" t="s">
        <v>41</v>
      </c>
      <c r="B233" s="284"/>
      <c r="C233" s="284"/>
      <c r="D233" s="284"/>
      <c r="E233" s="284"/>
      <c r="F233" s="284"/>
      <c r="G233" s="284"/>
      <c r="H233" s="34"/>
    </row>
    <row r="234" spans="1:8" ht="17.100000000000001" customHeight="1" x14ac:dyDescent="0.25">
      <c r="A234" s="52" t="s">
        <v>137</v>
      </c>
      <c r="B234" s="59">
        <v>0.7</v>
      </c>
      <c r="C234" s="59">
        <v>0.1</v>
      </c>
      <c r="D234" s="59">
        <v>1.9</v>
      </c>
      <c r="E234" s="52">
        <v>12</v>
      </c>
      <c r="F234" s="190" t="s">
        <v>139</v>
      </c>
      <c r="G234" s="179">
        <v>100</v>
      </c>
      <c r="H234" s="34"/>
    </row>
    <row r="235" spans="1:8" ht="17.100000000000001" customHeight="1" x14ac:dyDescent="0.25">
      <c r="A235" s="96" t="s">
        <v>35</v>
      </c>
      <c r="B235" s="38">
        <v>8.9</v>
      </c>
      <c r="C235" s="38">
        <v>6.78</v>
      </c>
      <c r="D235" s="38">
        <v>40.89</v>
      </c>
      <c r="E235" s="39">
        <v>262</v>
      </c>
      <c r="F235" s="205" t="s">
        <v>103</v>
      </c>
      <c r="G235" s="223">
        <v>270</v>
      </c>
    </row>
    <row r="236" spans="1:8" ht="17.100000000000001" customHeight="1" x14ac:dyDescent="0.25">
      <c r="A236" s="96" t="s">
        <v>82</v>
      </c>
      <c r="B236" s="38">
        <v>10.23</v>
      </c>
      <c r="C236" s="38">
        <v>12.59</v>
      </c>
      <c r="D236" s="38">
        <v>11.14</v>
      </c>
      <c r="E236" s="39">
        <v>202</v>
      </c>
      <c r="F236" s="205" t="s">
        <v>122</v>
      </c>
      <c r="G236" s="226">
        <v>100</v>
      </c>
    </row>
    <row r="237" spans="1:8" ht="17.100000000000001" customHeight="1" x14ac:dyDescent="0.25">
      <c r="A237" s="96" t="s">
        <v>36</v>
      </c>
      <c r="B237" s="40">
        <v>6.4</v>
      </c>
      <c r="C237" s="40">
        <v>5.87</v>
      </c>
      <c r="D237" s="40">
        <v>42.71</v>
      </c>
      <c r="E237" s="52">
        <v>254</v>
      </c>
      <c r="F237" s="169" t="s">
        <v>83</v>
      </c>
      <c r="G237" s="221">
        <v>180</v>
      </c>
    </row>
    <row r="238" spans="1:8" ht="17.100000000000001" customHeight="1" x14ac:dyDescent="0.25">
      <c r="A238" s="96" t="s">
        <v>38</v>
      </c>
      <c r="B238" s="40">
        <v>0.68</v>
      </c>
      <c r="C238" s="40">
        <v>0.28000000000000003</v>
      </c>
      <c r="D238" s="40">
        <v>29.62</v>
      </c>
      <c r="E238" s="52">
        <v>136</v>
      </c>
      <c r="F238" s="170" t="s">
        <v>39</v>
      </c>
      <c r="G238" s="221">
        <v>200</v>
      </c>
    </row>
    <row r="239" spans="1:8" ht="17.100000000000001" customHeight="1" x14ac:dyDescent="0.25">
      <c r="A239" s="96" t="s">
        <v>95</v>
      </c>
      <c r="B239" s="38">
        <v>3.95</v>
      </c>
      <c r="C239" s="38">
        <v>0.5</v>
      </c>
      <c r="D239" s="38">
        <v>24.15</v>
      </c>
      <c r="E239" s="47">
        <v>118</v>
      </c>
      <c r="F239" s="209" t="s">
        <v>30</v>
      </c>
      <c r="G239" s="220">
        <v>50</v>
      </c>
    </row>
    <row r="240" spans="1:8" ht="17.100000000000001" customHeight="1" x14ac:dyDescent="0.25">
      <c r="A240" s="96" t="s">
        <v>95</v>
      </c>
      <c r="B240" s="38">
        <v>1.65</v>
      </c>
      <c r="C240" s="38">
        <v>0.3</v>
      </c>
      <c r="D240" s="38">
        <v>8.35</v>
      </c>
      <c r="E240" s="39">
        <v>44</v>
      </c>
      <c r="F240" s="209" t="s">
        <v>84</v>
      </c>
      <c r="G240" s="220">
        <v>25</v>
      </c>
    </row>
    <row r="241" spans="1:8" ht="17.100000000000001" customHeight="1" x14ac:dyDescent="0.25">
      <c r="A241" s="48"/>
      <c r="B241" s="44">
        <f>SUM(B234:B240)</f>
        <v>32.51</v>
      </c>
      <c r="C241" s="44">
        <f>SUM(C234:C240)</f>
        <v>26.42</v>
      </c>
      <c r="D241" s="44">
        <f>SUM(D234:D240)</f>
        <v>158.76</v>
      </c>
      <c r="E241" s="45">
        <f>SUM(E234:E240)</f>
        <v>1028</v>
      </c>
      <c r="F241" s="174" t="s">
        <v>31</v>
      </c>
      <c r="G241" s="224">
        <f>SUM(G234:G240)</f>
        <v>925</v>
      </c>
      <c r="H241" s="34">
        <f>E241/2720</f>
        <v>0.37794117647058822</v>
      </c>
    </row>
    <row r="242" spans="1:8" ht="17.100000000000001" customHeight="1" x14ac:dyDescent="0.25">
      <c r="A242" s="65"/>
      <c r="B242" s="112"/>
      <c r="C242" s="112"/>
      <c r="D242" s="112"/>
      <c r="E242" s="67"/>
      <c r="F242" s="215"/>
      <c r="G242" s="215"/>
      <c r="H242" s="34"/>
    </row>
    <row r="243" spans="1:8" ht="17.100000000000001" customHeight="1" x14ac:dyDescent="0.25">
      <c r="A243" s="285" t="s">
        <v>85</v>
      </c>
      <c r="B243" s="285"/>
      <c r="C243" s="285"/>
      <c r="D243" s="285"/>
      <c r="E243" s="285"/>
      <c r="F243" s="285"/>
      <c r="G243" s="285"/>
      <c r="H243" s="5"/>
    </row>
    <row r="244" spans="1:8" ht="17.100000000000001" customHeight="1" x14ac:dyDescent="0.25">
      <c r="A244" s="284" t="s">
        <v>20</v>
      </c>
      <c r="B244" s="284"/>
      <c r="C244" s="284"/>
      <c r="D244" s="284"/>
      <c r="E244" s="284"/>
      <c r="F244" s="284"/>
      <c r="G244" s="284"/>
      <c r="H244" s="5"/>
    </row>
    <row r="245" spans="1:8" ht="17.100000000000001" customHeight="1" x14ac:dyDescent="0.25">
      <c r="A245" s="286" t="s">
        <v>21</v>
      </c>
      <c r="B245" s="288" t="s">
        <v>24</v>
      </c>
      <c r="C245" s="288"/>
      <c r="D245" s="288"/>
      <c r="E245" s="289" t="s">
        <v>25</v>
      </c>
      <c r="F245" s="287" t="s">
        <v>22</v>
      </c>
      <c r="G245" s="287" t="s">
        <v>23</v>
      </c>
    </row>
    <row r="246" spans="1:8" ht="17.100000000000001" customHeight="1" x14ac:dyDescent="0.25">
      <c r="A246" s="286"/>
      <c r="B246" s="44" t="s">
        <v>26</v>
      </c>
      <c r="C246" s="44" t="s">
        <v>27</v>
      </c>
      <c r="D246" s="44" t="s">
        <v>28</v>
      </c>
      <c r="E246" s="289"/>
      <c r="F246" s="287"/>
      <c r="G246" s="287"/>
    </row>
    <row r="247" spans="1:8" ht="17.100000000000001" customHeight="1" x14ac:dyDescent="0.25">
      <c r="A247" s="96" t="s">
        <v>2</v>
      </c>
      <c r="B247" s="38">
        <v>0.4</v>
      </c>
      <c r="C247" s="38">
        <v>0.4</v>
      </c>
      <c r="D247" s="38">
        <v>9.8000000000000007</v>
      </c>
      <c r="E247" s="39">
        <v>47</v>
      </c>
      <c r="F247" s="205" t="s">
        <v>147</v>
      </c>
      <c r="G247" s="220">
        <v>100</v>
      </c>
    </row>
    <row r="248" spans="1:8" ht="17.100000000000001" customHeight="1" x14ac:dyDescent="0.25">
      <c r="A248" s="96" t="s">
        <v>62</v>
      </c>
      <c r="B248" s="38">
        <v>4.54</v>
      </c>
      <c r="C248" s="38">
        <v>10.98</v>
      </c>
      <c r="D248" s="38">
        <v>32.520000000000003</v>
      </c>
      <c r="E248" s="47">
        <v>248</v>
      </c>
      <c r="F248" s="209" t="s">
        <v>123</v>
      </c>
      <c r="G248" s="223">
        <v>160</v>
      </c>
    </row>
    <row r="249" spans="1:8" ht="17.100000000000001" customHeight="1" x14ac:dyDescent="0.25">
      <c r="A249" s="96" t="s">
        <v>63</v>
      </c>
      <c r="B249" s="40">
        <v>3.87</v>
      </c>
      <c r="C249" s="40">
        <v>3.9</v>
      </c>
      <c r="D249" s="40">
        <v>25.78</v>
      </c>
      <c r="E249" s="42">
        <v>151</v>
      </c>
      <c r="F249" s="170" t="s">
        <v>64</v>
      </c>
      <c r="G249" s="221">
        <v>200</v>
      </c>
    </row>
    <row r="250" spans="1:8" ht="17.100000000000001" customHeight="1" x14ac:dyDescent="0.25">
      <c r="A250" s="96" t="s">
        <v>95</v>
      </c>
      <c r="B250" s="38">
        <v>3.95</v>
      </c>
      <c r="C250" s="38">
        <v>0.5</v>
      </c>
      <c r="D250" s="38">
        <v>24.15</v>
      </c>
      <c r="E250" s="47">
        <v>118</v>
      </c>
      <c r="F250" s="209" t="s">
        <v>30</v>
      </c>
      <c r="G250" s="220">
        <v>50</v>
      </c>
    </row>
    <row r="251" spans="1:8" ht="17.100000000000001" customHeight="1" x14ac:dyDescent="0.25">
      <c r="A251" s="43"/>
      <c r="B251" s="44">
        <f>SUM(B247:B250)</f>
        <v>12.760000000000002</v>
      </c>
      <c r="C251" s="44">
        <f>SUM(C247:C250)</f>
        <v>15.780000000000001</v>
      </c>
      <c r="D251" s="44">
        <f>SUM(D247:D250)</f>
        <v>92.25</v>
      </c>
      <c r="E251" s="45">
        <f>SUM(E247:E250)</f>
        <v>564</v>
      </c>
      <c r="F251" s="174" t="s">
        <v>31</v>
      </c>
      <c r="G251" s="224">
        <f>SUM(G247:G250)</f>
        <v>510</v>
      </c>
      <c r="H251" s="34">
        <f>E251/2350</f>
        <v>0.24</v>
      </c>
    </row>
    <row r="252" spans="1:8" ht="17.100000000000001" customHeight="1" x14ac:dyDescent="0.25">
      <c r="A252" s="284" t="s">
        <v>34</v>
      </c>
      <c r="B252" s="284"/>
      <c r="C252" s="284"/>
      <c r="D252" s="284"/>
      <c r="E252" s="284"/>
      <c r="F252" s="284"/>
      <c r="G252" s="284"/>
    </row>
    <row r="253" spans="1:8" ht="17.100000000000001" customHeight="1" x14ac:dyDescent="0.25">
      <c r="A253" s="286" t="s">
        <v>21</v>
      </c>
      <c r="B253" s="288" t="s">
        <v>24</v>
      </c>
      <c r="C253" s="288"/>
      <c r="D253" s="288"/>
      <c r="E253" s="289" t="s">
        <v>25</v>
      </c>
      <c r="F253" s="287" t="s">
        <v>22</v>
      </c>
      <c r="G253" s="287" t="s">
        <v>23</v>
      </c>
    </row>
    <row r="254" spans="1:8" ht="17.100000000000001" customHeight="1" x14ac:dyDescent="0.25">
      <c r="A254" s="286"/>
      <c r="B254" s="44" t="s">
        <v>26</v>
      </c>
      <c r="C254" s="44" t="s">
        <v>27</v>
      </c>
      <c r="D254" s="44" t="s">
        <v>28</v>
      </c>
      <c r="E254" s="289"/>
      <c r="F254" s="287"/>
      <c r="G254" s="287"/>
    </row>
    <row r="255" spans="1:8" ht="17.100000000000001" customHeight="1" x14ac:dyDescent="0.25">
      <c r="A255" s="113" t="s">
        <v>140</v>
      </c>
      <c r="B255" s="99">
        <v>0.72</v>
      </c>
      <c r="C255" s="99">
        <v>2.84</v>
      </c>
      <c r="D255" s="99">
        <v>4.62</v>
      </c>
      <c r="E255" s="100">
        <v>47</v>
      </c>
      <c r="F255" s="245" t="s">
        <v>141</v>
      </c>
      <c r="G255" s="229">
        <v>60</v>
      </c>
    </row>
    <row r="256" spans="1:8" ht="17.100000000000001" customHeight="1" x14ac:dyDescent="0.25">
      <c r="A256" s="114" t="s">
        <v>58</v>
      </c>
      <c r="B256" s="63">
        <v>1.71</v>
      </c>
      <c r="C256" s="63">
        <v>5.62</v>
      </c>
      <c r="D256" s="63">
        <v>10.84</v>
      </c>
      <c r="E256" s="39">
        <v>94</v>
      </c>
      <c r="F256" s="205" t="s">
        <v>125</v>
      </c>
      <c r="G256" s="228">
        <v>205</v>
      </c>
    </row>
    <row r="257" spans="1:8" ht="17.100000000000001" customHeight="1" x14ac:dyDescent="0.25">
      <c r="A257" s="64" t="s">
        <v>295</v>
      </c>
      <c r="B257" s="64">
        <v>13.47</v>
      </c>
      <c r="C257" s="64">
        <v>12.31</v>
      </c>
      <c r="D257" s="64">
        <v>4.21</v>
      </c>
      <c r="E257" s="64">
        <v>179</v>
      </c>
      <c r="F257" s="265" t="s">
        <v>291</v>
      </c>
      <c r="G257" s="181">
        <v>90</v>
      </c>
    </row>
    <row r="258" spans="1:8" ht="17.100000000000001" customHeight="1" x14ac:dyDescent="0.25">
      <c r="A258" s="114" t="s">
        <v>69</v>
      </c>
      <c r="B258" s="63">
        <v>3.24</v>
      </c>
      <c r="C258" s="63">
        <v>5.56</v>
      </c>
      <c r="D258" s="63">
        <v>22</v>
      </c>
      <c r="E258" s="39">
        <v>152</v>
      </c>
      <c r="F258" s="205" t="s">
        <v>70</v>
      </c>
      <c r="G258" s="229">
        <v>150</v>
      </c>
    </row>
    <row r="259" spans="1:8" ht="17.100000000000001" customHeight="1" x14ac:dyDescent="0.25">
      <c r="A259" s="114" t="s">
        <v>49</v>
      </c>
      <c r="B259" s="59">
        <v>0.44</v>
      </c>
      <c r="C259" s="59"/>
      <c r="D259" s="59">
        <v>28.88</v>
      </c>
      <c r="E259" s="52">
        <v>119</v>
      </c>
      <c r="F259" s="169" t="s">
        <v>50</v>
      </c>
      <c r="G259" s="230">
        <v>200</v>
      </c>
    </row>
    <row r="260" spans="1:8" ht="17.100000000000001" customHeight="1" x14ac:dyDescent="0.25">
      <c r="A260" s="96" t="s">
        <v>95</v>
      </c>
      <c r="B260" s="38">
        <v>3.95</v>
      </c>
      <c r="C260" s="38">
        <v>0.5</v>
      </c>
      <c r="D260" s="38">
        <v>24.15</v>
      </c>
      <c r="E260" s="47">
        <v>118</v>
      </c>
      <c r="F260" s="209" t="s">
        <v>30</v>
      </c>
      <c r="G260" s="220">
        <v>50</v>
      </c>
    </row>
    <row r="261" spans="1:8" ht="17.100000000000001" customHeight="1" x14ac:dyDescent="0.25">
      <c r="A261" s="96" t="s">
        <v>95</v>
      </c>
      <c r="B261" s="38">
        <v>1.65</v>
      </c>
      <c r="C261" s="38">
        <v>0.3</v>
      </c>
      <c r="D261" s="38">
        <v>8.35</v>
      </c>
      <c r="E261" s="47">
        <v>44</v>
      </c>
      <c r="F261" s="209" t="s">
        <v>40</v>
      </c>
      <c r="G261" s="220">
        <v>25</v>
      </c>
      <c r="H261" s="34"/>
    </row>
    <row r="262" spans="1:8" ht="17.100000000000001" customHeight="1" x14ac:dyDescent="0.25">
      <c r="A262" s="48"/>
      <c r="B262" s="63">
        <f>SUM(B255:B261)</f>
        <v>25.18</v>
      </c>
      <c r="C262" s="63">
        <f>SUM(C255:C261)</f>
        <v>27.130000000000003</v>
      </c>
      <c r="D262" s="63">
        <f>SUM(D255:D261)</f>
        <v>103.04999999999998</v>
      </c>
      <c r="E262" s="39">
        <f>SUM(E255:E261)</f>
        <v>753</v>
      </c>
      <c r="F262" s="174" t="s">
        <v>31</v>
      </c>
      <c r="G262" s="188">
        <f>SUM(G255:G261)</f>
        <v>780</v>
      </c>
      <c r="H262" s="34">
        <f>E262/2350</f>
        <v>0.32042553191489359</v>
      </c>
    </row>
    <row r="263" spans="1:8" ht="17.100000000000001" customHeight="1" x14ac:dyDescent="0.25">
      <c r="A263" s="284" t="s">
        <v>32</v>
      </c>
      <c r="B263" s="284"/>
      <c r="C263" s="284"/>
      <c r="D263" s="284"/>
      <c r="E263" s="284"/>
      <c r="F263" s="284"/>
      <c r="G263" s="284"/>
      <c r="H263" s="5"/>
    </row>
    <row r="264" spans="1:8" ht="17.100000000000001" customHeight="1" x14ac:dyDescent="0.25">
      <c r="A264" s="77" t="s">
        <v>2</v>
      </c>
      <c r="B264" s="40">
        <v>0.48</v>
      </c>
      <c r="C264" s="40">
        <v>0.48</v>
      </c>
      <c r="D264" s="40">
        <v>11.76</v>
      </c>
      <c r="E264" s="42">
        <v>56</v>
      </c>
      <c r="F264" s="207" t="s">
        <v>167</v>
      </c>
      <c r="G264" s="222">
        <v>120</v>
      </c>
    </row>
    <row r="265" spans="1:8" ht="17.100000000000001" customHeight="1" x14ac:dyDescent="0.25">
      <c r="A265" s="96" t="s">
        <v>62</v>
      </c>
      <c r="B265" s="38">
        <v>6.03</v>
      </c>
      <c r="C265" s="38">
        <v>11.89</v>
      </c>
      <c r="D265" s="38">
        <v>43.33</v>
      </c>
      <c r="E265" s="39">
        <v>305</v>
      </c>
      <c r="F265" s="209" t="s">
        <v>124</v>
      </c>
      <c r="G265" s="223">
        <v>210</v>
      </c>
    </row>
    <row r="266" spans="1:8" ht="17.100000000000001" customHeight="1" x14ac:dyDescent="0.25">
      <c r="A266" s="96" t="s">
        <v>63</v>
      </c>
      <c r="B266" s="40">
        <v>3.87</v>
      </c>
      <c r="C266" s="40">
        <v>3.9</v>
      </c>
      <c r="D266" s="40">
        <v>25.78</v>
      </c>
      <c r="E266" s="42">
        <v>151</v>
      </c>
      <c r="F266" s="170" t="s">
        <v>64</v>
      </c>
      <c r="G266" s="221">
        <v>200</v>
      </c>
    </row>
    <row r="267" spans="1:8" ht="17.100000000000001" customHeight="1" x14ac:dyDescent="0.25">
      <c r="A267" s="96" t="s">
        <v>95</v>
      </c>
      <c r="B267" s="38">
        <v>3.95</v>
      </c>
      <c r="C267" s="38">
        <v>0.5</v>
      </c>
      <c r="D267" s="38">
        <v>24.15</v>
      </c>
      <c r="E267" s="47">
        <v>118</v>
      </c>
      <c r="F267" s="209" t="s">
        <v>30</v>
      </c>
      <c r="G267" s="220">
        <v>50</v>
      </c>
    </row>
    <row r="268" spans="1:8" ht="17.100000000000001" customHeight="1" x14ac:dyDescent="0.25">
      <c r="A268" s="46"/>
      <c r="B268" s="44">
        <f>SUM(B264:B267)</f>
        <v>14.329999999999998</v>
      </c>
      <c r="C268" s="44">
        <f>SUM(C264:C267)</f>
        <v>16.77</v>
      </c>
      <c r="D268" s="44">
        <f>SUM(D264:D267)</f>
        <v>105.02000000000001</v>
      </c>
      <c r="E268" s="45">
        <f>SUM(E264:E267)</f>
        <v>630</v>
      </c>
      <c r="F268" s="174" t="s">
        <v>31</v>
      </c>
      <c r="G268" s="224">
        <f>SUM(G264:G267)</f>
        <v>580</v>
      </c>
      <c r="H268" s="34">
        <f>E268/2720</f>
        <v>0.23161764705882354</v>
      </c>
    </row>
    <row r="269" spans="1:8" ht="17.100000000000001" customHeight="1" x14ac:dyDescent="0.25">
      <c r="A269" s="284" t="s">
        <v>41</v>
      </c>
      <c r="B269" s="284"/>
      <c r="C269" s="284"/>
      <c r="D269" s="284"/>
      <c r="E269" s="284"/>
      <c r="F269" s="284"/>
      <c r="G269" s="284"/>
      <c r="H269" s="34"/>
    </row>
    <row r="270" spans="1:8" ht="17.100000000000001" customHeight="1" x14ac:dyDescent="0.25">
      <c r="A270" s="115" t="s">
        <v>140</v>
      </c>
      <c r="B270" s="102">
        <v>1.2</v>
      </c>
      <c r="C270" s="102">
        <v>4.7300000000000004</v>
      </c>
      <c r="D270" s="102">
        <v>7.7</v>
      </c>
      <c r="E270" s="103">
        <v>78</v>
      </c>
      <c r="F270" s="235" t="s">
        <v>142</v>
      </c>
      <c r="G270" s="229">
        <v>100</v>
      </c>
    </row>
    <row r="271" spans="1:8" ht="17.100000000000001" customHeight="1" x14ac:dyDescent="0.25">
      <c r="A271" s="114" t="s">
        <v>58</v>
      </c>
      <c r="B271" s="63">
        <v>2.11</v>
      </c>
      <c r="C271" s="63">
        <v>6.65</v>
      </c>
      <c r="D271" s="63">
        <v>13.51</v>
      </c>
      <c r="E271" s="39">
        <v>116</v>
      </c>
      <c r="F271" s="205" t="s">
        <v>111</v>
      </c>
      <c r="G271" s="228">
        <v>255</v>
      </c>
    </row>
    <row r="272" spans="1:8" ht="17.100000000000001" customHeight="1" x14ac:dyDescent="0.25">
      <c r="A272" s="64" t="s">
        <v>295</v>
      </c>
      <c r="B272" s="64">
        <v>14.95</v>
      </c>
      <c r="C272" s="64">
        <v>12.02</v>
      </c>
      <c r="D272" s="64">
        <v>4.66</v>
      </c>
      <c r="E272" s="64">
        <v>184</v>
      </c>
      <c r="F272" s="265" t="s">
        <v>292</v>
      </c>
      <c r="G272" s="181">
        <v>100</v>
      </c>
    </row>
    <row r="273" spans="1:8" ht="17.100000000000001" customHeight="1" x14ac:dyDescent="0.25">
      <c r="A273" s="114" t="s">
        <v>69</v>
      </c>
      <c r="B273" s="63">
        <v>3.89</v>
      </c>
      <c r="C273" s="63">
        <v>6.68</v>
      </c>
      <c r="D273" s="63">
        <v>26.41</v>
      </c>
      <c r="E273" s="39">
        <v>182</v>
      </c>
      <c r="F273" s="205" t="s">
        <v>70</v>
      </c>
      <c r="G273" s="229">
        <v>180</v>
      </c>
    </row>
    <row r="274" spans="1:8" ht="17.100000000000001" customHeight="1" x14ac:dyDescent="0.25">
      <c r="A274" s="96" t="s">
        <v>49</v>
      </c>
      <c r="B274" s="40">
        <v>0.44</v>
      </c>
      <c r="C274" s="40"/>
      <c r="D274" s="40">
        <v>28.88</v>
      </c>
      <c r="E274" s="52">
        <v>119</v>
      </c>
      <c r="F274" s="170" t="s">
        <v>50</v>
      </c>
      <c r="G274" s="221">
        <v>200</v>
      </c>
    </row>
    <row r="275" spans="1:8" ht="17.100000000000001" customHeight="1" x14ac:dyDescent="0.25">
      <c r="A275" s="96" t="s">
        <v>95</v>
      </c>
      <c r="B275" s="38">
        <v>3.95</v>
      </c>
      <c r="C275" s="38">
        <v>0.5</v>
      </c>
      <c r="D275" s="38">
        <v>24.15</v>
      </c>
      <c r="E275" s="47">
        <v>118</v>
      </c>
      <c r="F275" s="209" t="s">
        <v>30</v>
      </c>
      <c r="G275" s="220">
        <v>50</v>
      </c>
    </row>
    <row r="276" spans="1:8" ht="17.100000000000001" customHeight="1" x14ac:dyDescent="0.25">
      <c r="A276" s="96" t="s">
        <v>95</v>
      </c>
      <c r="B276" s="38">
        <v>1.65</v>
      </c>
      <c r="C276" s="38">
        <v>0.3</v>
      </c>
      <c r="D276" s="38">
        <v>8.35</v>
      </c>
      <c r="E276" s="39">
        <v>44</v>
      </c>
      <c r="F276" s="209" t="s">
        <v>40</v>
      </c>
      <c r="G276" s="220">
        <v>25</v>
      </c>
      <c r="H276" s="34"/>
    </row>
    <row r="277" spans="1:8" ht="17.100000000000001" customHeight="1" x14ac:dyDescent="0.25">
      <c r="A277" s="48"/>
      <c r="B277" s="44">
        <f>SUM(B270:B276)</f>
        <v>28.189999999999998</v>
      </c>
      <c r="C277" s="44">
        <f>SUM(C270:C276)</f>
        <v>30.88</v>
      </c>
      <c r="D277" s="44">
        <f>SUM(D270:D276)</f>
        <v>113.66</v>
      </c>
      <c r="E277" s="45">
        <f>SUM(E270:E276)</f>
        <v>841</v>
      </c>
      <c r="F277" s="246" t="s">
        <v>31</v>
      </c>
      <c r="G277" s="188">
        <f>SUM(G270:G276)</f>
        <v>910</v>
      </c>
      <c r="H277" s="34">
        <f>E277/2720</f>
        <v>0.30919117647058825</v>
      </c>
    </row>
    <row r="278" spans="1:8" ht="17.100000000000001" customHeight="1" x14ac:dyDescent="0.25">
      <c r="A278" s="49"/>
      <c r="B278" s="97"/>
      <c r="C278" s="97"/>
      <c r="D278" s="97"/>
      <c r="E278" s="51"/>
      <c r="F278" s="208"/>
      <c r="G278" s="173"/>
      <c r="H278" s="5"/>
    </row>
    <row r="279" spans="1:8" ht="17.100000000000001" customHeight="1" x14ac:dyDescent="0.25">
      <c r="A279" s="285" t="s">
        <v>86</v>
      </c>
      <c r="B279" s="285"/>
      <c r="C279" s="285"/>
      <c r="D279" s="285"/>
      <c r="E279" s="285"/>
      <c r="F279" s="285"/>
      <c r="G279" s="285"/>
      <c r="H279" s="5"/>
    </row>
    <row r="280" spans="1:8" ht="17.100000000000001" customHeight="1" x14ac:dyDescent="0.25">
      <c r="A280" s="284" t="s">
        <v>20</v>
      </c>
      <c r="B280" s="284"/>
      <c r="C280" s="284"/>
      <c r="D280" s="284"/>
      <c r="E280" s="284"/>
      <c r="F280" s="284"/>
      <c r="G280" s="284"/>
      <c r="H280" s="5"/>
    </row>
    <row r="281" spans="1:8" ht="17.100000000000001" customHeight="1" x14ac:dyDescent="0.25">
      <c r="A281" s="286" t="s">
        <v>21</v>
      </c>
      <c r="B281" s="288" t="s">
        <v>24</v>
      </c>
      <c r="C281" s="288"/>
      <c r="D281" s="288"/>
      <c r="E281" s="289" t="s">
        <v>25</v>
      </c>
      <c r="F281" s="287" t="s">
        <v>22</v>
      </c>
      <c r="G281" s="287" t="s">
        <v>23</v>
      </c>
    </row>
    <row r="282" spans="1:8" ht="17.100000000000001" customHeight="1" x14ac:dyDescent="0.25">
      <c r="A282" s="286"/>
      <c r="B282" s="44" t="s">
        <v>26</v>
      </c>
      <c r="C282" s="44" t="s">
        <v>27</v>
      </c>
      <c r="D282" s="44" t="s">
        <v>28</v>
      </c>
      <c r="E282" s="289"/>
      <c r="F282" s="287"/>
      <c r="G282" s="287"/>
    </row>
    <row r="283" spans="1:8" ht="17.100000000000001" customHeight="1" x14ac:dyDescent="0.25">
      <c r="A283" s="96" t="s">
        <v>52</v>
      </c>
      <c r="B283" s="40">
        <v>6.35</v>
      </c>
      <c r="C283" s="40">
        <v>5.75</v>
      </c>
      <c r="D283" s="40">
        <v>0.35</v>
      </c>
      <c r="E283" s="52">
        <v>79</v>
      </c>
      <c r="F283" s="169" t="s">
        <v>53</v>
      </c>
      <c r="G283" s="221">
        <v>50</v>
      </c>
    </row>
    <row r="284" spans="1:8" ht="17.100000000000001" customHeight="1" x14ac:dyDescent="0.25">
      <c r="A284" s="96" t="s">
        <v>62</v>
      </c>
      <c r="B284" s="38">
        <v>6.54</v>
      </c>
      <c r="C284" s="38">
        <v>11.89</v>
      </c>
      <c r="D284" s="38">
        <v>33.03</v>
      </c>
      <c r="E284" s="47">
        <v>266</v>
      </c>
      <c r="F284" s="205" t="s">
        <v>126</v>
      </c>
      <c r="G284" s="223">
        <v>160</v>
      </c>
    </row>
    <row r="285" spans="1:8" ht="17.100000000000001" customHeight="1" x14ac:dyDescent="0.25">
      <c r="A285" s="75" t="s">
        <v>154</v>
      </c>
      <c r="B285" s="64">
        <v>0.3</v>
      </c>
      <c r="C285" s="64"/>
      <c r="D285" s="64">
        <v>6.9</v>
      </c>
      <c r="E285" s="64">
        <v>29</v>
      </c>
      <c r="F285" s="211" t="s">
        <v>153</v>
      </c>
      <c r="G285" s="221">
        <v>200</v>
      </c>
    </row>
    <row r="286" spans="1:8" ht="17.100000000000001" customHeight="1" x14ac:dyDescent="0.25">
      <c r="A286" s="96" t="s">
        <v>95</v>
      </c>
      <c r="B286" s="38">
        <v>3.95</v>
      </c>
      <c r="C286" s="38">
        <v>0.5</v>
      </c>
      <c r="D286" s="38">
        <v>24.15</v>
      </c>
      <c r="E286" s="47">
        <v>118</v>
      </c>
      <c r="F286" s="209" t="s">
        <v>30</v>
      </c>
      <c r="G286" s="220">
        <v>50</v>
      </c>
    </row>
    <row r="287" spans="1:8" ht="17.100000000000001" customHeight="1" x14ac:dyDescent="0.25">
      <c r="A287" s="43"/>
      <c r="B287" s="44">
        <f>SUM(B283:B286)</f>
        <v>17.14</v>
      </c>
      <c r="C287" s="44">
        <f>SUM(C283:C286)</f>
        <v>18.14</v>
      </c>
      <c r="D287" s="44">
        <f>SUM(D283:D286)</f>
        <v>64.430000000000007</v>
      </c>
      <c r="E287" s="45">
        <f>SUM(E283:E286)</f>
        <v>492</v>
      </c>
      <c r="F287" s="174" t="s">
        <v>31</v>
      </c>
      <c r="G287" s="224">
        <f>SUM(G283:G286)</f>
        <v>460</v>
      </c>
      <c r="H287" s="34">
        <f>E287/2350</f>
        <v>0.20936170212765959</v>
      </c>
    </row>
    <row r="288" spans="1:8" ht="17.100000000000001" customHeight="1" x14ac:dyDescent="0.25">
      <c r="A288" s="284" t="s">
        <v>34</v>
      </c>
      <c r="B288" s="284"/>
      <c r="C288" s="284"/>
      <c r="D288" s="284"/>
      <c r="E288" s="284"/>
      <c r="F288" s="284"/>
      <c r="G288" s="284"/>
      <c r="H288" s="34"/>
    </row>
    <row r="289" spans="1:8" ht="17.100000000000001" customHeight="1" x14ac:dyDescent="0.25">
      <c r="A289" s="286" t="s">
        <v>21</v>
      </c>
      <c r="B289" s="288" t="s">
        <v>24</v>
      </c>
      <c r="C289" s="288"/>
      <c r="D289" s="288"/>
      <c r="E289" s="289" t="s">
        <v>25</v>
      </c>
      <c r="F289" s="287" t="s">
        <v>22</v>
      </c>
      <c r="G289" s="287" t="s">
        <v>23</v>
      </c>
    </row>
    <row r="290" spans="1:8" ht="17.100000000000001" customHeight="1" x14ac:dyDescent="0.25">
      <c r="A290" s="286"/>
      <c r="B290" s="44" t="s">
        <v>26</v>
      </c>
      <c r="C290" s="44" t="s">
        <v>27</v>
      </c>
      <c r="D290" s="44" t="s">
        <v>28</v>
      </c>
      <c r="E290" s="289"/>
      <c r="F290" s="287"/>
      <c r="G290" s="287"/>
    </row>
    <row r="291" spans="1:8" ht="17.100000000000001" customHeight="1" x14ac:dyDescent="0.25">
      <c r="A291" s="197" t="s">
        <v>223</v>
      </c>
      <c r="B291" s="167">
        <v>0.9</v>
      </c>
      <c r="C291" s="167">
        <v>2.1</v>
      </c>
      <c r="D291" s="167">
        <v>4.42</v>
      </c>
      <c r="E291" s="168">
        <v>40</v>
      </c>
      <c r="F291" s="239" t="s">
        <v>224</v>
      </c>
      <c r="G291" s="240">
        <v>60</v>
      </c>
    </row>
    <row r="292" spans="1:8" ht="17.100000000000001" customHeight="1" x14ac:dyDescent="0.25">
      <c r="A292" s="41" t="s">
        <v>203</v>
      </c>
      <c r="B292" s="40">
        <v>0.65</v>
      </c>
      <c r="C292" s="40">
        <v>3.62</v>
      </c>
      <c r="D292" s="40">
        <v>2.2599999999999998</v>
      </c>
      <c r="E292" s="42">
        <v>44</v>
      </c>
      <c r="F292" s="206" t="s">
        <v>204</v>
      </c>
      <c r="G292" s="222">
        <v>60</v>
      </c>
    </row>
    <row r="293" spans="1:8" ht="17.100000000000001" customHeight="1" x14ac:dyDescent="0.25">
      <c r="A293" s="41" t="s">
        <v>68</v>
      </c>
      <c r="B293" s="40">
        <v>1.63</v>
      </c>
      <c r="C293" s="40">
        <v>5.64</v>
      </c>
      <c r="D293" s="40">
        <v>7.63</v>
      </c>
      <c r="E293" s="42">
        <v>82</v>
      </c>
      <c r="F293" s="206" t="s">
        <v>116</v>
      </c>
      <c r="G293" s="223">
        <v>205</v>
      </c>
    </row>
    <row r="294" spans="1:8" ht="17.100000000000001" customHeight="1" x14ac:dyDescent="0.25">
      <c r="A294" s="96" t="s">
        <v>87</v>
      </c>
      <c r="B294" s="38">
        <v>11.93</v>
      </c>
      <c r="C294" s="38">
        <v>10.11</v>
      </c>
      <c r="D294" s="38">
        <v>3.17</v>
      </c>
      <c r="E294" s="39">
        <v>167</v>
      </c>
      <c r="F294" s="205" t="s">
        <v>127</v>
      </c>
      <c r="G294" s="226">
        <v>90</v>
      </c>
    </row>
    <row r="295" spans="1:8" ht="17.100000000000001" customHeight="1" x14ac:dyDescent="0.25">
      <c r="A295" s="41" t="s">
        <v>78</v>
      </c>
      <c r="B295" s="40">
        <v>3.81</v>
      </c>
      <c r="C295" s="40">
        <v>6.11</v>
      </c>
      <c r="D295" s="40">
        <v>40.01</v>
      </c>
      <c r="E295" s="42">
        <v>230</v>
      </c>
      <c r="F295" s="206" t="s">
        <v>173</v>
      </c>
      <c r="G295" s="222">
        <v>150</v>
      </c>
    </row>
    <row r="296" spans="1:8" ht="17.100000000000001" customHeight="1" x14ac:dyDescent="0.25">
      <c r="A296" s="96" t="s">
        <v>59</v>
      </c>
      <c r="B296" s="40">
        <v>0.36</v>
      </c>
      <c r="C296" s="40"/>
      <c r="D296" s="40">
        <v>33.159999999999997</v>
      </c>
      <c r="E296" s="42">
        <v>132</v>
      </c>
      <c r="F296" s="170" t="s">
        <v>65</v>
      </c>
      <c r="G296" s="221">
        <v>200</v>
      </c>
    </row>
    <row r="297" spans="1:8" ht="17.100000000000001" customHeight="1" x14ac:dyDescent="0.25">
      <c r="A297" s="96" t="s">
        <v>95</v>
      </c>
      <c r="B297" s="38">
        <v>3.95</v>
      </c>
      <c r="C297" s="38">
        <v>0.5</v>
      </c>
      <c r="D297" s="38">
        <v>24.15</v>
      </c>
      <c r="E297" s="47">
        <v>118</v>
      </c>
      <c r="F297" s="209" t="s">
        <v>30</v>
      </c>
      <c r="G297" s="220">
        <v>50</v>
      </c>
    </row>
    <row r="298" spans="1:8" ht="17.100000000000001" customHeight="1" x14ac:dyDescent="0.25">
      <c r="A298" s="96" t="s">
        <v>95</v>
      </c>
      <c r="B298" s="38">
        <v>1.65</v>
      </c>
      <c r="C298" s="38">
        <v>0.3</v>
      </c>
      <c r="D298" s="38">
        <v>8.35</v>
      </c>
      <c r="E298" s="47">
        <v>44</v>
      </c>
      <c r="F298" s="209" t="s">
        <v>40</v>
      </c>
      <c r="G298" s="220">
        <v>25</v>
      </c>
      <c r="H298" s="34"/>
    </row>
    <row r="299" spans="1:8" ht="17.100000000000001" customHeight="1" x14ac:dyDescent="0.25">
      <c r="A299" s="48"/>
      <c r="B299" s="44">
        <f>SUM(B292:B298)</f>
        <v>23.979999999999997</v>
      </c>
      <c r="C299" s="44">
        <f>SUM(C292:C298)</f>
        <v>26.279999999999998</v>
      </c>
      <c r="D299" s="44">
        <f>SUM(D292:D298)</f>
        <v>118.72999999999999</v>
      </c>
      <c r="E299" s="45">
        <f>SUM(E292:E298)</f>
        <v>817</v>
      </c>
      <c r="F299" s="174" t="s">
        <v>31</v>
      </c>
      <c r="G299" s="188">
        <f>SUM(G292:G298)</f>
        <v>780</v>
      </c>
      <c r="H299" s="34">
        <f>E299/2350</f>
        <v>0.3476595744680851</v>
      </c>
    </row>
    <row r="300" spans="1:8" ht="17.100000000000001" customHeight="1" x14ac:dyDescent="0.25">
      <c r="A300" s="165" t="s">
        <v>230</v>
      </c>
      <c r="B300" s="152">
        <f>B291+B293+B294+B295+B296+B297+B298</f>
        <v>24.229999999999997</v>
      </c>
      <c r="C300" s="152">
        <f t="shared" ref="C300:E300" si="4">C291+C293+C294+C295+C296+C297+C298</f>
        <v>24.76</v>
      </c>
      <c r="D300" s="152">
        <f t="shared" si="4"/>
        <v>120.88999999999999</v>
      </c>
      <c r="E300" s="45">
        <f t="shared" si="4"/>
        <v>813</v>
      </c>
      <c r="F300" s="174"/>
      <c r="G300" s="188"/>
      <c r="H300" s="34"/>
    </row>
    <row r="301" spans="1:8" ht="17.100000000000001" customHeight="1" x14ac:dyDescent="0.25">
      <c r="A301" s="284" t="s">
        <v>32</v>
      </c>
      <c r="B301" s="284"/>
      <c r="C301" s="284"/>
      <c r="D301" s="284"/>
      <c r="E301" s="284"/>
      <c r="F301" s="284"/>
      <c r="G301" s="284"/>
      <c r="H301" s="5"/>
    </row>
    <row r="302" spans="1:8" ht="17.100000000000001" customHeight="1" x14ac:dyDescent="0.25">
      <c r="A302" s="96" t="s">
        <v>52</v>
      </c>
      <c r="B302" s="40">
        <v>6.35</v>
      </c>
      <c r="C302" s="40">
        <v>5.75</v>
      </c>
      <c r="D302" s="40">
        <v>0.35</v>
      </c>
      <c r="E302" s="52">
        <v>79</v>
      </c>
      <c r="F302" s="170" t="s">
        <v>53</v>
      </c>
      <c r="G302" s="221">
        <v>50</v>
      </c>
    </row>
    <row r="303" spans="1:8" ht="17.100000000000001" customHeight="1" x14ac:dyDescent="0.25">
      <c r="A303" s="96" t="s">
        <v>62</v>
      </c>
      <c r="B303" s="38">
        <v>8.6999999999999993</v>
      </c>
      <c r="C303" s="38">
        <v>13.1</v>
      </c>
      <c r="D303" s="38">
        <v>44.02</v>
      </c>
      <c r="E303" s="39">
        <v>330</v>
      </c>
      <c r="F303" s="205" t="s">
        <v>120</v>
      </c>
      <c r="G303" s="223">
        <v>210</v>
      </c>
    </row>
    <row r="304" spans="1:8" ht="17.100000000000001" customHeight="1" x14ac:dyDescent="0.25">
      <c r="A304" s="75" t="s">
        <v>154</v>
      </c>
      <c r="B304" s="64">
        <v>0.3</v>
      </c>
      <c r="C304" s="64"/>
      <c r="D304" s="64">
        <v>6.9</v>
      </c>
      <c r="E304" s="64">
        <v>29</v>
      </c>
      <c r="F304" s="211" t="s">
        <v>153</v>
      </c>
      <c r="G304" s="221">
        <v>200</v>
      </c>
    </row>
    <row r="305" spans="1:8" ht="17.100000000000001" customHeight="1" x14ac:dyDescent="0.25">
      <c r="A305" s="96" t="s">
        <v>95</v>
      </c>
      <c r="B305" s="38">
        <v>3.95</v>
      </c>
      <c r="C305" s="38">
        <v>0.5</v>
      </c>
      <c r="D305" s="38">
        <v>24.15</v>
      </c>
      <c r="E305" s="47">
        <v>118</v>
      </c>
      <c r="F305" s="209" t="s">
        <v>30</v>
      </c>
      <c r="G305" s="220">
        <v>50</v>
      </c>
    </row>
    <row r="306" spans="1:8" ht="17.100000000000001" customHeight="1" x14ac:dyDescent="0.25">
      <c r="A306" s="46"/>
      <c r="B306" s="44">
        <f>SUM(B302:B305)</f>
        <v>19.3</v>
      </c>
      <c r="C306" s="44">
        <f>SUM(C302:C305)</f>
        <v>19.350000000000001</v>
      </c>
      <c r="D306" s="44">
        <f>SUM(D302:D305)</f>
        <v>75.42</v>
      </c>
      <c r="E306" s="45">
        <f>SUM(E302:E305)</f>
        <v>556</v>
      </c>
      <c r="F306" s="174" t="s">
        <v>31</v>
      </c>
      <c r="G306" s="224">
        <f>SUM(G302:G305)</f>
        <v>510</v>
      </c>
      <c r="H306" s="34">
        <f>E306/2720</f>
        <v>0.20441176470588235</v>
      </c>
    </row>
    <row r="307" spans="1:8" ht="17.100000000000001" customHeight="1" x14ac:dyDescent="0.25">
      <c r="A307" s="284" t="s">
        <v>41</v>
      </c>
      <c r="B307" s="284"/>
      <c r="C307" s="284"/>
      <c r="D307" s="284"/>
      <c r="E307" s="284"/>
      <c r="F307" s="284"/>
      <c r="G307" s="284"/>
      <c r="H307" s="34"/>
    </row>
    <row r="308" spans="1:8" ht="17.100000000000001" customHeight="1" x14ac:dyDescent="0.25">
      <c r="A308" s="159" t="s">
        <v>223</v>
      </c>
      <c r="B308" s="143">
        <v>1.5</v>
      </c>
      <c r="C308" s="143">
        <v>3.5</v>
      </c>
      <c r="D308" s="143">
        <v>7.37</v>
      </c>
      <c r="E308" s="144">
        <v>66</v>
      </c>
      <c r="F308" s="239" t="s">
        <v>225</v>
      </c>
      <c r="G308" s="240">
        <v>100</v>
      </c>
      <c r="H308" s="34"/>
    </row>
    <row r="309" spans="1:8" ht="17.100000000000001" customHeight="1" x14ac:dyDescent="0.25">
      <c r="A309" s="41" t="s">
        <v>203</v>
      </c>
      <c r="B309" s="40">
        <v>1.0900000000000001</v>
      </c>
      <c r="C309" s="40">
        <v>6.04</v>
      </c>
      <c r="D309" s="40">
        <v>3.78</v>
      </c>
      <c r="E309" s="42">
        <v>74</v>
      </c>
      <c r="F309" s="206" t="s">
        <v>205</v>
      </c>
      <c r="G309" s="222">
        <v>100</v>
      </c>
      <c r="H309" s="34"/>
    </row>
    <row r="310" spans="1:8" ht="17.100000000000001" customHeight="1" x14ac:dyDescent="0.25">
      <c r="A310" s="41" t="s">
        <v>68</v>
      </c>
      <c r="B310" s="40">
        <v>2.0099999999999998</v>
      </c>
      <c r="C310" s="40">
        <v>6.68</v>
      </c>
      <c r="D310" s="40">
        <v>9.5</v>
      </c>
      <c r="E310" s="42">
        <v>100</v>
      </c>
      <c r="F310" s="206" t="s">
        <v>118</v>
      </c>
      <c r="G310" s="223">
        <v>255</v>
      </c>
    </row>
    <row r="311" spans="1:8" ht="17.100000000000001" customHeight="1" x14ac:dyDescent="0.25">
      <c r="A311" s="96" t="s">
        <v>87</v>
      </c>
      <c r="B311" s="38">
        <v>13.26</v>
      </c>
      <c r="C311" s="38">
        <v>11.23</v>
      </c>
      <c r="D311" s="38">
        <v>3.52</v>
      </c>
      <c r="E311" s="39">
        <v>185</v>
      </c>
      <c r="F311" s="205" t="s">
        <v>128</v>
      </c>
      <c r="G311" s="226">
        <v>100</v>
      </c>
    </row>
    <row r="312" spans="1:8" ht="17.100000000000001" customHeight="1" x14ac:dyDescent="0.25">
      <c r="A312" s="96" t="s">
        <v>78</v>
      </c>
      <c r="B312" s="38">
        <v>4.58</v>
      </c>
      <c r="C312" s="38">
        <v>7.33</v>
      </c>
      <c r="D312" s="38">
        <v>48.02</v>
      </c>
      <c r="E312" s="39">
        <v>276</v>
      </c>
      <c r="F312" s="205" t="s">
        <v>79</v>
      </c>
      <c r="G312" s="220">
        <v>180</v>
      </c>
    </row>
    <row r="313" spans="1:8" ht="17.100000000000001" customHeight="1" x14ac:dyDescent="0.25">
      <c r="A313" s="96" t="s">
        <v>59</v>
      </c>
      <c r="B313" s="40">
        <v>0.36</v>
      </c>
      <c r="C313" s="40"/>
      <c r="D313" s="40">
        <v>33.159999999999997</v>
      </c>
      <c r="E313" s="42">
        <v>132</v>
      </c>
      <c r="F313" s="170" t="s">
        <v>65</v>
      </c>
      <c r="G313" s="221">
        <v>200</v>
      </c>
    </row>
    <row r="314" spans="1:8" ht="17.100000000000001" customHeight="1" x14ac:dyDescent="0.25">
      <c r="A314" s="96" t="s">
        <v>95</v>
      </c>
      <c r="B314" s="38">
        <v>3.95</v>
      </c>
      <c r="C314" s="38">
        <v>0.5</v>
      </c>
      <c r="D314" s="38">
        <v>24.15</v>
      </c>
      <c r="E314" s="47">
        <v>118</v>
      </c>
      <c r="F314" s="209" t="s">
        <v>30</v>
      </c>
      <c r="G314" s="220">
        <v>50</v>
      </c>
    </row>
    <row r="315" spans="1:8" ht="17.100000000000001" customHeight="1" x14ac:dyDescent="0.25">
      <c r="A315" s="96" t="s">
        <v>95</v>
      </c>
      <c r="B315" s="38">
        <v>1.65</v>
      </c>
      <c r="C315" s="38">
        <v>0.3</v>
      </c>
      <c r="D315" s="38">
        <v>8.35</v>
      </c>
      <c r="E315" s="39">
        <v>44</v>
      </c>
      <c r="F315" s="209" t="s">
        <v>40</v>
      </c>
      <c r="G315" s="220">
        <v>25</v>
      </c>
    </row>
    <row r="316" spans="1:8" ht="17.100000000000001" customHeight="1" x14ac:dyDescent="0.25">
      <c r="A316" s="48"/>
      <c r="B316" s="44">
        <f>SUM(B309:B315)</f>
        <v>26.899999999999995</v>
      </c>
      <c r="C316" s="44">
        <f>SUM(C309:C315)</f>
        <v>32.08</v>
      </c>
      <c r="D316" s="44">
        <f>SUM(D309:D315)</f>
        <v>130.47999999999999</v>
      </c>
      <c r="E316" s="45">
        <f>SUM(E309:E315)</f>
        <v>929</v>
      </c>
      <c r="F316" s="174" t="s">
        <v>31</v>
      </c>
      <c r="G316" s="188">
        <f>SUM(G309:G315)</f>
        <v>910</v>
      </c>
      <c r="H316" s="34">
        <f>E316/2720</f>
        <v>0.34154411764705883</v>
      </c>
    </row>
    <row r="317" spans="1:8" ht="17.100000000000001" customHeight="1" x14ac:dyDescent="0.25">
      <c r="A317" s="165" t="s">
        <v>230</v>
      </c>
      <c r="B317" s="152">
        <f>B308+B310+B311+B312+B313+B314+B315</f>
        <v>27.31</v>
      </c>
      <c r="C317" s="152">
        <f t="shared" ref="C317:E317" si="5">C308+C310+C311+C312+C313+C314+C315</f>
        <v>29.540000000000003</v>
      </c>
      <c r="D317" s="152">
        <f t="shared" si="5"/>
        <v>134.07</v>
      </c>
      <c r="E317" s="45">
        <f t="shared" si="5"/>
        <v>921</v>
      </c>
      <c r="F317" s="174"/>
      <c r="G317" s="188"/>
      <c r="H317" s="34"/>
    </row>
    <row r="318" spans="1:8" ht="17.100000000000001" customHeight="1" x14ac:dyDescent="0.25">
      <c r="A318" s="49"/>
      <c r="B318" s="97"/>
      <c r="C318" s="97"/>
      <c r="D318" s="97"/>
      <c r="E318" s="51"/>
      <c r="F318" s="208"/>
      <c r="G318" s="173"/>
      <c r="H318" s="34"/>
    </row>
    <row r="319" spans="1:8" ht="17.100000000000001" customHeight="1" x14ac:dyDescent="0.25">
      <c r="A319" s="285" t="s">
        <v>88</v>
      </c>
      <c r="B319" s="285"/>
      <c r="C319" s="285"/>
      <c r="D319" s="285"/>
      <c r="E319" s="285"/>
      <c r="F319" s="285"/>
      <c r="G319" s="285"/>
      <c r="H319" s="5"/>
    </row>
    <row r="320" spans="1:8" ht="17.100000000000001" customHeight="1" x14ac:dyDescent="0.25">
      <c r="A320" s="284" t="s">
        <v>20</v>
      </c>
      <c r="B320" s="284"/>
      <c r="C320" s="284"/>
      <c r="D320" s="284"/>
      <c r="E320" s="284"/>
      <c r="F320" s="284"/>
      <c r="G320" s="284"/>
      <c r="H320" s="5"/>
    </row>
    <row r="321" spans="1:8" ht="17.100000000000001" customHeight="1" x14ac:dyDescent="0.25">
      <c r="A321" s="286" t="s">
        <v>21</v>
      </c>
      <c r="B321" s="288" t="s">
        <v>24</v>
      </c>
      <c r="C321" s="288"/>
      <c r="D321" s="288"/>
      <c r="E321" s="289" t="s">
        <v>25</v>
      </c>
      <c r="F321" s="287" t="s">
        <v>22</v>
      </c>
      <c r="G321" s="287" t="s">
        <v>23</v>
      </c>
    </row>
    <row r="322" spans="1:8" ht="17.100000000000001" customHeight="1" x14ac:dyDescent="0.25">
      <c r="A322" s="286"/>
      <c r="B322" s="44" t="s">
        <v>26</v>
      </c>
      <c r="C322" s="44" t="s">
        <v>27</v>
      </c>
      <c r="D322" s="44" t="s">
        <v>28</v>
      </c>
      <c r="E322" s="289"/>
      <c r="F322" s="287"/>
      <c r="G322" s="287"/>
    </row>
    <row r="323" spans="1:8" ht="17.100000000000001" customHeight="1" x14ac:dyDescent="0.25">
      <c r="A323" s="96" t="s">
        <v>2</v>
      </c>
      <c r="B323" s="38">
        <v>0.4</v>
      </c>
      <c r="C323" s="38">
        <v>0.4</v>
      </c>
      <c r="D323" s="38">
        <v>9.8000000000000007</v>
      </c>
      <c r="E323" s="39">
        <v>47</v>
      </c>
      <c r="F323" s="205" t="s">
        <v>147</v>
      </c>
      <c r="G323" s="220">
        <v>100</v>
      </c>
    </row>
    <row r="324" spans="1:8" ht="17.100000000000001" customHeight="1" x14ac:dyDescent="0.25">
      <c r="A324" s="82" t="s">
        <v>54</v>
      </c>
      <c r="B324" s="83">
        <v>5.49</v>
      </c>
      <c r="C324" s="83">
        <v>8.6</v>
      </c>
      <c r="D324" s="83">
        <v>29.41</v>
      </c>
      <c r="E324" s="84">
        <v>218</v>
      </c>
      <c r="F324" s="169" t="s">
        <v>55</v>
      </c>
      <c r="G324" s="189">
        <v>158</v>
      </c>
    </row>
    <row r="325" spans="1:8" ht="17.100000000000001" customHeight="1" x14ac:dyDescent="0.25">
      <c r="A325" s="96" t="s">
        <v>56</v>
      </c>
      <c r="B325" s="40">
        <v>1.55</v>
      </c>
      <c r="C325" s="40">
        <v>1.63</v>
      </c>
      <c r="D325" s="40">
        <v>17.63</v>
      </c>
      <c r="E325" s="42">
        <v>92</v>
      </c>
      <c r="F325" s="169" t="s">
        <v>109</v>
      </c>
      <c r="G325" s="189">
        <v>215</v>
      </c>
    </row>
    <row r="326" spans="1:8" ht="17.100000000000001" customHeight="1" x14ac:dyDescent="0.25">
      <c r="A326" s="96" t="s">
        <v>95</v>
      </c>
      <c r="B326" s="38">
        <v>3.95</v>
      </c>
      <c r="C326" s="38">
        <v>0.5</v>
      </c>
      <c r="D326" s="38">
        <v>24.15</v>
      </c>
      <c r="E326" s="47">
        <v>118</v>
      </c>
      <c r="F326" s="209" t="s">
        <v>30</v>
      </c>
      <c r="G326" s="220">
        <v>50</v>
      </c>
    </row>
    <row r="327" spans="1:8" ht="17.100000000000001" customHeight="1" x14ac:dyDescent="0.25">
      <c r="A327" s="43"/>
      <c r="B327" s="44">
        <f>SUM(B323:B326)</f>
        <v>11.39</v>
      </c>
      <c r="C327" s="44">
        <f>SUM(C323:C326)</f>
        <v>11.129999999999999</v>
      </c>
      <c r="D327" s="44">
        <f>SUM(D323:D326)</f>
        <v>80.990000000000009</v>
      </c>
      <c r="E327" s="45">
        <f>SUM(E323:E326)</f>
        <v>475</v>
      </c>
      <c r="F327" s="174" t="s">
        <v>31</v>
      </c>
      <c r="G327" s="224">
        <f>SUM(G323:G326)</f>
        <v>523</v>
      </c>
      <c r="H327" s="34">
        <f>E327/2350</f>
        <v>0.20212765957446807</v>
      </c>
    </row>
    <row r="328" spans="1:8" ht="17.100000000000001" customHeight="1" x14ac:dyDescent="0.25">
      <c r="A328" s="284" t="s">
        <v>34</v>
      </c>
      <c r="B328" s="284"/>
      <c r="C328" s="284"/>
      <c r="D328" s="284"/>
      <c r="E328" s="284"/>
      <c r="F328" s="284"/>
      <c r="G328" s="284"/>
      <c r="H328" s="34"/>
    </row>
    <row r="329" spans="1:8" ht="17.100000000000001" customHeight="1" x14ac:dyDescent="0.25">
      <c r="A329" s="286" t="s">
        <v>21</v>
      </c>
      <c r="B329" s="288" t="s">
        <v>24</v>
      </c>
      <c r="C329" s="288"/>
      <c r="D329" s="288"/>
      <c r="E329" s="289" t="s">
        <v>25</v>
      </c>
      <c r="F329" s="287" t="s">
        <v>22</v>
      </c>
      <c r="G329" s="287" t="s">
        <v>23</v>
      </c>
    </row>
    <row r="330" spans="1:8" ht="17.100000000000001" customHeight="1" x14ac:dyDescent="0.25">
      <c r="A330" s="286"/>
      <c r="B330" s="44" t="s">
        <v>26</v>
      </c>
      <c r="C330" s="44" t="s">
        <v>27</v>
      </c>
      <c r="D330" s="44" t="s">
        <v>28</v>
      </c>
      <c r="E330" s="289"/>
      <c r="F330" s="287"/>
      <c r="G330" s="287"/>
    </row>
    <row r="331" spans="1:8" s="9" customFormat="1" ht="17.100000000000001" customHeight="1" x14ac:dyDescent="0.25">
      <c r="A331" s="60" t="s">
        <v>137</v>
      </c>
      <c r="B331" s="59">
        <v>0.66</v>
      </c>
      <c r="C331" s="59">
        <v>0.12</v>
      </c>
      <c r="D331" s="59">
        <v>2.2799999999999998</v>
      </c>
      <c r="E331" s="52">
        <v>13</v>
      </c>
      <c r="F331" s="166" t="s">
        <v>143</v>
      </c>
      <c r="G331" s="179">
        <v>60</v>
      </c>
      <c r="H331" s="7"/>
    </row>
    <row r="332" spans="1:8" s="9" customFormat="1" ht="17.100000000000001" customHeight="1" x14ac:dyDescent="0.25">
      <c r="A332" s="114" t="s">
        <v>91</v>
      </c>
      <c r="B332" s="63">
        <v>1.61</v>
      </c>
      <c r="C332" s="63">
        <v>5.69</v>
      </c>
      <c r="D332" s="63">
        <v>9.1199999999999992</v>
      </c>
      <c r="E332" s="39">
        <v>88</v>
      </c>
      <c r="F332" s="205" t="s">
        <v>129</v>
      </c>
      <c r="G332" s="228">
        <v>205</v>
      </c>
      <c r="H332" s="7"/>
    </row>
    <row r="333" spans="1:8" s="9" customFormat="1" ht="17.100000000000001" customHeight="1" x14ac:dyDescent="0.25">
      <c r="A333" s="64" t="s">
        <v>197</v>
      </c>
      <c r="B333" s="64">
        <v>10.25</v>
      </c>
      <c r="C333" s="64">
        <v>13.21</v>
      </c>
      <c r="D333" s="64">
        <v>9.75</v>
      </c>
      <c r="E333" s="64">
        <v>199</v>
      </c>
      <c r="F333" s="247" t="s">
        <v>202</v>
      </c>
      <c r="G333" s="181">
        <v>90</v>
      </c>
      <c r="H333" s="7"/>
    </row>
    <row r="334" spans="1:8" s="9" customFormat="1" ht="17.100000000000001" customHeight="1" x14ac:dyDescent="0.25">
      <c r="A334" s="60" t="s">
        <v>174</v>
      </c>
      <c r="B334" s="59">
        <v>7.22</v>
      </c>
      <c r="C334" s="59">
        <v>12.6</v>
      </c>
      <c r="D334" s="59">
        <v>35.380000000000003</v>
      </c>
      <c r="E334" s="52">
        <v>272</v>
      </c>
      <c r="F334" s="206" t="s">
        <v>175</v>
      </c>
      <c r="G334" s="179">
        <v>150</v>
      </c>
      <c r="H334" s="7"/>
    </row>
    <row r="335" spans="1:8" s="9" customFormat="1" ht="17.100000000000001" customHeight="1" x14ac:dyDescent="0.25">
      <c r="A335" s="114" t="s">
        <v>59</v>
      </c>
      <c r="B335" s="59">
        <v>1.04</v>
      </c>
      <c r="C335" s="59"/>
      <c r="D335" s="59">
        <v>30.96</v>
      </c>
      <c r="E335" s="52">
        <v>127</v>
      </c>
      <c r="F335" s="169" t="s">
        <v>60</v>
      </c>
      <c r="G335" s="230">
        <v>200</v>
      </c>
      <c r="H335" s="7"/>
    </row>
    <row r="336" spans="1:8" s="9" customFormat="1" ht="17.100000000000001" customHeight="1" x14ac:dyDescent="0.25">
      <c r="A336" s="114" t="s">
        <v>95</v>
      </c>
      <c r="B336" s="63">
        <v>3.95</v>
      </c>
      <c r="C336" s="63">
        <v>0.5</v>
      </c>
      <c r="D336" s="63">
        <v>24.15</v>
      </c>
      <c r="E336" s="39">
        <v>118</v>
      </c>
      <c r="F336" s="205" t="s">
        <v>30</v>
      </c>
      <c r="G336" s="229">
        <v>50</v>
      </c>
      <c r="H336" s="7"/>
    </row>
    <row r="337" spans="1:8" s="9" customFormat="1" ht="17.100000000000001" customHeight="1" x14ac:dyDescent="0.25">
      <c r="A337" s="114" t="s">
        <v>95</v>
      </c>
      <c r="B337" s="63">
        <v>1.65</v>
      </c>
      <c r="C337" s="63">
        <v>0.3</v>
      </c>
      <c r="D337" s="63">
        <v>8.35</v>
      </c>
      <c r="E337" s="39">
        <v>44</v>
      </c>
      <c r="F337" s="205" t="s">
        <v>40</v>
      </c>
      <c r="G337" s="229">
        <v>25</v>
      </c>
      <c r="H337" s="34"/>
    </row>
    <row r="338" spans="1:8" ht="17.100000000000001" customHeight="1" x14ac:dyDescent="0.25">
      <c r="A338" s="48"/>
      <c r="B338" s="139">
        <f>SUM(B331:B337)</f>
        <v>26.379999999999995</v>
      </c>
      <c r="C338" s="139">
        <f>SUM(C331:C337)</f>
        <v>32.42</v>
      </c>
      <c r="D338" s="139">
        <f>SUM(D331:D337)</f>
        <v>119.99000000000001</v>
      </c>
      <c r="E338" s="17">
        <f>SUM(E331:E337)</f>
        <v>861</v>
      </c>
      <c r="F338" s="174" t="s">
        <v>31</v>
      </c>
      <c r="G338" s="188">
        <f>SUM(G367:G375)</f>
        <v>1610</v>
      </c>
      <c r="H338" s="34">
        <f>E338/2350</f>
        <v>0.36638297872340425</v>
      </c>
    </row>
    <row r="339" spans="1:8" ht="17.100000000000001" customHeight="1" x14ac:dyDescent="0.25">
      <c r="A339" s="284" t="s">
        <v>32</v>
      </c>
      <c r="B339" s="284"/>
      <c r="C339" s="284"/>
      <c r="D339" s="284"/>
      <c r="E339" s="284"/>
      <c r="F339" s="284"/>
      <c r="G339" s="284"/>
      <c r="H339" s="5"/>
    </row>
    <row r="340" spans="1:8" ht="17.100000000000001" customHeight="1" x14ac:dyDescent="0.25">
      <c r="A340" s="77" t="s">
        <v>2</v>
      </c>
      <c r="B340" s="40">
        <v>0.48</v>
      </c>
      <c r="C340" s="40">
        <v>0.48</v>
      </c>
      <c r="D340" s="40">
        <v>11.76</v>
      </c>
      <c r="E340" s="42">
        <v>56</v>
      </c>
      <c r="F340" s="207" t="s">
        <v>167</v>
      </c>
      <c r="G340" s="222">
        <v>120</v>
      </c>
    </row>
    <row r="341" spans="1:8" ht="17.100000000000001" customHeight="1" x14ac:dyDescent="0.25">
      <c r="A341" s="41" t="s">
        <v>54</v>
      </c>
      <c r="B341" s="40">
        <v>7.31</v>
      </c>
      <c r="C341" s="40">
        <v>10.98</v>
      </c>
      <c r="D341" s="40">
        <v>39.200000000000003</v>
      </c>
      <c r="E341" s="42">
        <v>286</v>
      </c>
      <c r="F341" s="166" t="s">
        <v>57</v>
      </c>
      <c r="G341" s="187">
        <v>210</v>
      </c>
    </row>
    <row r="342" spans="1:8" ht="17.100000000000001" customHeight="1" x14ac:dyDescent="0.25">
      <c r="A342" s="96" t="s">
        <v>56</v>
      </c>
      <c r="B342" s="40">
        <v>1.55</v>
      </c>
      <c r="C342" s="40">
        <v>1.63</v>
      </c>
      <c r="D342" s="40">
        <v>17.63</v>
      </c>
      <c r="E342" s="42">
        <v>92</v>
      </c>
      <c r="F342" s="169" t="s">
        <v>109</v>
      </c>
      <c r="G342" s="189">
        <v>215</v>
      </c>
    </row>
    <row r="343" spans="1:8" ht="17.100000000000001" customHeight="1" x14ac:dyDescent="0.25">
      <c r="A343" s="96" t="s">
        <v>95</v>
      </c>
      <c r="B343" s="38">
        <v>3.95</v>
      </c>
      <c r="C343" s="38">
        <v>0.5</v>
      </c>
      <c r="D343" s="38">
        <v>24.15</v>
      </c>
      <c r="E343" s="47">
        <v>118</v>
      </c>
      <c r="F343" s="209" t="s">
        <v>30</v>
      </c>
      <c r="G343" s="220">
        <v>50</v>
      </c>
    </row>
    <row r="344" spans="1:8" ht="17.100000000000001" customHeight="1" x14ac:dyDescent="0.25">
      <c r="A344" s="46"/>
      <c r="B344" s="44">
        <f>SUM(B340:B343)</f>
        <v>13.29</v>
      </c>
      <c r="C344" s="44">
        <f>SUM(C340:C343)</f>
        <v>13.59</v>
      </c>
      <c r="D344" s="44">
        <f>SUM(D340:D343)</f>
        <v>92.740000000000009</v>
      </c>
      <c r="E344" s="45">
        <f>SUM(E340:E343)</f>
        <v>552</v>
      </c>
      <c r="F344" s="174" t="s">
        <v>31</v>
      </c>
      <c r="G344" s="224">
        <f>SUM(G340:G343)</f>
        <v>595</v>
      </c>
      <c r="H344" s="34">
        <f>E344/2720</f>
        <v>0.20294117647058824</v>
      </c>
    </row>
    <row r="345" spans="1:8" ht="17.100000000000001" customHeight="1" x14ac:dyDescent="0.25">
      <c r="A345" s="284" t="s">
        <v>41</v>
      </c>
      <c r="B345" s="284"/>
      <c r="C345" s="284"/>
      <c r="D345" s="284"/>
      <c r="E345" s="284"/>
      <c r="F345" s="284"/>
      <c r="G345" s="284"/>
      <c r="H345" s="34"/>
    </row>
    <row r="346" spans="1:8" s="9" customFormat="1" ht="17.100000000000001" customHeight="1" x14ac:dyDescent="0.25">
      <c r="A346" s="60" t="s">
        <v>137</v>
      </c>
      <c r="B346" s="59">
        <v>1.1000000000000001</v>
      </c>
      <c r="C346" s="59">
        <v>0.2</v>
      </c>
      <c r="D346" s="59">
        <v>3.8</v>
      </c>
      <c r="E346" s="52">
        <v>22</v>
      </c>
      <c r="F346" s="166" t="s">
        <v>144</v>
      </c>
      <c r="G346" s="179">
        <v>100</v>
      </c>
      <c r="H346" s="7"/>
    </row>
    <row r="347" spans="1:8" s="9" customFormat="1" ht="17.100000000000001" customHeight="1" x14ac:dyDescent="0.25">
      <c r="A347" s="114" t="s">
        <v>91</v>
      </c>
      <c r="B347" s="63">
        <v>1.98</v>
      </c>
      <c r="C347" s="63">
        <v>6.74</v>
      </c>
      <c r="D347" s="63">
        <v>11.36</v>
      </c>
      <c r="E347" s="39">
        <v>108</v>
      </c>
      <c r="F347" s="205" t="s">
        <v>130</v>
      </c>
      <c r="G347" s="228">
        <v>255</v>
      </c>
      <c r="H347" s="7"/>
    </row>
    <row r="348" spans="1:8" s="9" customFormat="1" ht="17.100000000000001" customHeight="1" x14ac:dyDescent="0.25">
      <c r="A348" s="64" t="s">
        <v>197</v>
      </c>
      <c r="B348" s="64">
        <v>11.34</v>
      </c>
      <c r="C348" s="64">
        <v>13.66</v>
      </c>
      <c r="D348" s="64">
        <v>8.92</v>
      </c>
      <c r="E348" s="64">
        <v>204</v>
      </c>
      <c r="F348" s="247" t="s">
        <v>198</v>
      </c>
      <c r="G348" s="181">
        <v>100</v>
      </c>
      <c r="H348" s="7"/>
    </row>
    <row r="349" spans="1:8" s="9" customFormat="1" ht="17.100000000000001" customHeight="1" x14ac:dyDescent="0.25">
      <c r="A349" s="60" t="s">
        <v>174</v>
      </c>
      <c r="B349" s="59">
        <v>8.67</v>
      </c>
      <c r="C349" s="59">
        <v>15.12</v>
      </c>
      <c r="D349" s="59">
        <v>42.45</v>
      </c>
      <c r="E349" s="52">
        <v>327</v>
      </c>
      <c r="F349" s="206" t="s">
        <v>176</v>
      </c>
      <c r="G349" s="179">
        <v>180</v>
      </c>
      <c r="H349" s="7"/>
    </row>
    <row r="350" spans="1:8" s="9" customFormat="1" ht="17.100000000000001" customHeight="1" x14ac:dyDescent="0.25">
      <c r="A350" s="114" t="s">
        <v>59</v>
      </c>
      <c r="B350" s="59">
        <v>1.04</v>
      </c>
      <c r="C350" s="59"/>
      <c r="D350" s="59">
        <v>30.96</v>
      </c>
      <c r="E350" s="52">
        <v>127</v>
      </c>
      <c r="F350" s="169" t="s">
        <v>60</v>
      </c>
      <c r="G350" s="230">
        <v>200</v>
      </c>
      <c r="H350" s="7"/>
    </row>
    <row r="351" spans="1:8" s="9" customFormat="1" ht="17.100000000000001" customHeight="1" x14ac:dyDescent="0.25">
      <c r="A351" s="114" t="s">
        <v>95</v>
      </c>
      <c r="B351" s="63">
        <v>3.95</v>
      </c>
      <c r="C351" s="63">
        <v>0.5</v>
      </c>
      <c r="D351" s="63">
        <v>24.15</v>
      </c>
      <c r="E351" s="39">
        <v>118</v>
      </c>
      <c r="F351" s="205" t="s">
        <v>30</v>
      </c>
      <c r="G351" s="229">
        <v>50</v>
      </c>
      <c r="H351" s="7"/>
    </row>
    <row r="352" spans="1:8" s="9" customFormat="1" ht="17.100000000000001" customHeight="1" x14ac:dyDescent="0.25">
      <c r="A352" s="114" t="s">
        <v>95</v>
      </c>
      <c r="B352" s="63">
        <v>1.65</v>
      </c>
      <c r="C352" s="63">
        <v>0.3</v>
      </c>
      <c r="D352" s="63">
        <v>8.35</v>
      </c>
      <c r="E352" s="39">
        <v>44</v>
      </c>
      <c r="F352" s="205" t="s">
        <v>40</v>
      </c>
      <c r="G352" s="229">
        <v>25</v>
      </c>
      <c r="H352" s="7"/>
    </row>
    <row r="353" spans="1:8" ht="17.100000000000001" customHeight="1" x14ac:dyDescent="0.25">
      <c r="A353" s="48"/>
      <c r="B353" s="139">
        <f>SUM(B346:B352)</f>
        <v>29.729999999999997</v>
      </c>
      <c r="C353" s="139">
        <f>SUM(C346:C352)</f>
        <v>36.519999999999996</v>
      </c>
      <c r="D353" s="139">
        <f>SUM(D346:D352)</f>
        <v>129.99</v>
      </c>
      <c r="E353" s="17">
        <f>SUM(E346:E352)</f>
        <v>950</v>
      </c>
      <c r="F353" s="174" t="s">
        <v>31</v>
      </c>
      <c r="G353" s="188">
        <f>SUM(G384:G392)</f>
        <v>1910</v>
      </c>
      <c r="H353" s="34">
        <f>E353/2720</f>
        <v>0.34926470588235292</v>
      </c>
    </row>
    <row r="354" spans="1:8" ht="17.100000000000001" customHeight="1" x14ac:dyDescent="0.25">
      <c r="A354" s="49"/>
      <c r="B354" s="97"/>
      <c r="C354" s="97"/>
      <c r="D354" s="97"/>
      <c r="E354" s="51"/>
      <c r="F354" s="208"/>
      <c r="G354" s="173"/>
    </row>
    <row r="355" spans="1:8" ht="17.100000000000001" customHeight="1" x14ac:dyDescent="0.25">
      <c r="A355" s="285" t="s">
        <v>90</v>
      </c>
      <c r="B355" s="285"/>
      <c r="C355" s="285"/>
      <c r="D355" s="285"/>
      <c r="E355" s="285"/>
      <c r="F355" s="285"/>
      <c r="G355" s="285"/>
      <c r="H355" s="34"/>
    </row>
    <row r="356" spans="1:8" ht="17.100000000000001" customHeight="1" x14ac:dyDescent="0.25">
      <c r="A356" s="284" t="s">
        <v>20</v>
      </c>
      <c r="B356" s="284"/>
      <c r="C356" s="284"/>
      <c r="D356" s="284"/>
      <c r="E356" s="284"/>
      <c r="F356" s="284"/>
      <c r="G356" s="284"/>
      <c r="H356" s="5"/>
    </row>
    <row r="357" spans="1:8" ht="17.100000000000001" customHeight="1" x14ac:dyDescent="0.25">
      <c r="A357" s="286" t="s">
        <v>21</v>
      </c>
      <c r="B357" s="288" t="s">
        <v>24</v>
      </c>
      <c r="C357" s="288"/>
      <c r="D357" s="288"/>
      <c r="E357" s="289" t="s">
        <v>25</v>
      </c>
      <c r="F357" s="287" t="s">
        <v>22</v>
      </c>
      <c r="G357" s="287" t="s">
        <v>23</v>
      </c>
    </row>
    <row r="358" spans="1:8" ht="17.100000000000001" customHeight="1" x14ac:dyDescent="0.25">
      <c r="A358" s="286"/>
      <c r="B358" s="44" t="s">
        <v>26</v>
      </c>
      <c r="C358" s="44" t="s">
        <v>27</v>
      </c>
      <c r="D358" s="44" t="s">
        <v>28</v>
      </c>
      <c r="E358" s="289"/>
      <c r="F358" s="287"/>
      <c r="G358" s="287"/>
    </row>
    <row r="359" spans="1:8" ht="17.100000000000001" customHeight="1" x14ac:dyDescent="0.25">
      <c r="A359" s="96" t="s">
        <v>52</v>
      </c>
      <c r="B359" s="40">
        <v>6.35</v>
      </c>
      <c r="C359" s="40">
        <v>5.75</v>
      </c>
      <c r="D359" s="40">
        <v>0.35</v>
      </c>
      <c r="E359" s="52">
        <v>79</v>
      </c>
      <c r="F359" s="271" t="s">
        <v>53</v>
      </c>
      <c r="G359" s="221">
        <v>50</v>
      </c>
    </row>
    <row r="360" spans="1:8" ht="17.100000000000001" customHeight="1" x14ac:dyDescent="0.25">
      <c r="A360" s="41" t="s">
        <v>62</v>
      </c>
      <c r="B360" s="40">
        <v>5.86</v>
      </c>
      <c r="C360" s="40">
        <v>12.7</v>
      </c>
      <c r="D360" s="40">
        <v>24.63</v>
      </c>
      <c r="E360" s="42">
        <v>251</v>
      </c>
      <c r="F360" s="273" t="s">
        <v>214</v>
      </c>
      <c r="G360" s="187">
        <v>160</v>
      </c>
    </row>
    <row r="361" spans="1:8" ht="17.100000000000001" customHeight="1" x14ac:dyDescent="0.25">
      <c r="A361" s="96" t="s">
        <v>74</v>
      </c>
      <c r="B361" s="40">
        <v>3.05</v>
      </c>
      <c r="C361" s="40">
        <v>2.4</v>
      </c>
      <c r="D361" s="40">
        <v>23.11</v>
      </c>
      <c r="E361" s="42">
        <v>119</v>
      </c>
      <c r="F361" s="271" t="s">
        <v>75</v>
      </c>
      <c r="G361" s="221">
        <v>200</v>
      </c>
    </row>
    <row r="362" spans="1:8" ht="17.100000000000001" customHeight="1" x14ac:dyDescent="0.25">
      <c r="A362" s="96" t="s">
        <v>95</v>
      </c>
      <c r="B362" s="38">
        <v>3.95</v>
      </c>
      <c r="C362" s="38">
        <v>0.5</v>
      </c>
      <c r="D362" s="38">
        <v>24.15</v>
      </c>
      <c r="E362" s="47">
        <v>118</v>
      </c>
      <c r="F362" s="272" t="s">
        <v>30</v>
      </c>
      <c r="G362" s="220">
        <v>50</v>
      </c>
    </row>
    <row r="363" spans="1:8" ht="17.100000000000001" customHeight="1" x14ac:dyDescent="0.25">
      <c r="A363" s="43"/>
      <c r="B363" s="44">
        <f>SUM(B359:B362)</f>
        <v>19.21</v>
      </c>
      <c r="C363" s="44">
        <f>SUM(C359:C362)</f>
        <v>21.349999999999998</v>
      </c>
      <c r="D363" s="44">
        <f>SUM(D359:D362)</f>
        <v>72.240000000000009</v>
      </c>
      <c r="E363" s="45">
        <f>SUM(E359:E362)</f>
        <v>567</v>
      </c>
      <c r="F363" s="174" t="s">
        <v>31</v>
      </c>
      <c r="G363" s="224">
        <f>SUM(G359:G362)</f>
        <v>460</v>
      </c>
      <c r="H363" s="34">
        <f>E363/2350</f>
        <v>0.24127659574468086</v>
      </c>
    </row>
    <row r="364" spans="1:8" ht="17.100000000000001" customHeight="1" x14ac:dyDescent="0.25">
      <c r="A364" s="284" t="s">
        <v>34</v>
      </c>
      <c r="B364" s="284"/>
      <c r="C364" s="284"/>
      <c r="D364" s="284"/>
      <c r="E364" s="284"/>
      <c r="F364" s="284"/>
      <c r="G364" s="284"/>
      <c r="H364" s="34"/>
    </row>
    <row r="365" spans="1:8" ht="17.100000000000001" customHeight="1" x14ac:dyDescent="0.25">
      <c r="A365" s="286" t="s">
        <v>21</v>
      </c>
      <c r="B365" s="288" t="s">
        <v>24</v>
      </c>
      <c r="C365" s="288"/>
      <c r="D365" s="288"/>
      <c r="E365" s="289" t="s">
        <v>25</v>
      </c>
      <c r="F365" s="287" t="s">
        <v>22</v>
      </c>
      <c r="G365" s="287" t="s">
        <v>23</v>
      </c>
    </row>
    <row r="366" spans="1:8" ht="17.100000000000001" customHeight="1" x14ac:dyDescent="0.25">
      <c r="A366" s="286"/>
      <c r="B366" s="44" t="s">
        <v>26</v>
      </c>
      <c r="C366" s="44" t="s">
        <v>27</v>
      </c>
      <c r="D366" s="44" t="s">
        <v>28</v>
      </c>
      <c r="E366" s="289"/>
      <c r="F366" s="287"/>
      <c r="G366" s="287"/>
    </row>
    <row r="367" spans="1:8" ht="17.100000000000001" customHeight="1" x14ac:dyDescent="0.25">
      <c r="A367" s="68" t="s">
        <v>228</v>
      </c>
      <c r="B367" s="68">
        <v>0.9</v>
      </c>
      <c r="C367" s="68">
        <v>3.12</v>
      </c>
      <c r="D367" s="68">
        <v>6</v>
      </c>
      <c r="E367" s="68">
        <v>56</v>
      </c>
      <c r="F367" s="274" t="s">
        <v>298</v>
      </c>
      <c r="G367" s="240">
        <v>60</v>
      </c>
    </row>
    <row r="368" spans="1:8" ht="17.100000000000001" customHeight="1" x14ac:dyDescent="0.25">
      <c r="A368" s="41" t="s">
        <v>190</v>
      </c>
      <c r="B368" s="40">
        <v>7.0000000000000007E-2</v>
      </c>
      <c r="C368" s="40">
        <v>3.06</v>
      </c>
      <c r="D368" s="40">
        <v>6.69</v>
      </c>
      <c r="E368" s="42">
        <v>54</v>
      </c>
      <c r="F368" s="273" t="s">
        <v>299</v>
      </c>
      <c r="G368" s="222">
        <v>60</v>
      </c>
    </row>
    <row r="369" spans="1:8" ht="17.100000000000001" customHeight="1" x14ac:dyDescent="0.25">
      <c r="A369" s="64" t="s">
        <v>296</v>
      </c>
      <c r="B369" s="64">
        <v>5.98</v>
      </c>
      <c r="C369" s="64">
        <v>8.86</v>
      </c>
      <c r="D369" s="64">
        <v>2.44</v>
      </c>
      <c r="E369" s="64">
        <v>114</v>
      </c>
      <c r="F369" s="270" t="s">
        <v>297</v>
      </c>
      <c r="G369" s="181">
        <v>200</v>
      </c>
    </row>
    <row r="370" spans="1:8" ht="17.100000000000001" customHeight="1" x14ac:dyDescent="0.25">
      <c r="A370" s="41" t="s">
        <v>259</v>
      </c>
      <c r="B370" s="40">
        <v>9.9600000000000009</v>
      </c>
      <c r="C370" s="40">
        <v>9.73</v>
      </c>
      <c r="D370" s="40">
        <v>11.39</v>
      </c>
      <c r="E370" s="42">
        <v>174</v>
      </c>
      <c r="F370" s="273" t="s">
        <v>260</v>
      </c>
      <c r="G370" s="187">
        <v>90</v>
      </c>
    </row>
    <row r="371" spans="1:8" ht="17.100000000000001" customHeight="1" x14ac:dyDescent="0.25">
      <c r="A371" s="41" t="s">
        <v>4</v>
      </c>
      <c r="B371" s="40">
        <v>5.17</v>
      </c>
      <c r="C371" s="40">
        <v>5.99</v>
      </c>
      <c r="D371" s="40">
        <v>28.52</v>
      </c>
      <c r="E371" s="42">
        <v>188</v>
      </c>
      <c r="F371" s="273" t="s">
        <v>244</v>
      </c>
      <c r="G371" s="222">
        <v>150</v>
      </c>
    </row>
    <row r="372" spans="1:8" ht="17.100000000000001" customHeight="1" x14ac:dyDescent="0.25">
      <c r="A372" s="96" t="s">
        <v>49</v>
      </c>
      <c r="B372" s="40">
        <v>0.44</v>
      </c>
      <c r="C372" s="40"/>
      <c r="D372" s="40">
        <v>28.88</v>
      </c>
      <c r="E372" s="52">
        <v>119</v>
      </c>
      <c r="F372" s="271" t="s">
        <v>50</v>
      </c>
      <c r="G372" s="221">
        <v>200</v>
      </c>
    </row>
    <row r="373" spans="1:8" ht="17.100000000000001" customHeight="1" x14ac:dyDescent="0.25">
      <c r="A373" s="96" t="s">
        <v>95</v>
      </c>
      <c r="B373" s="38">
        <v>3.95</v>
      </c>
      <c r="C373" s="38">
        <v>0.5</v>
      </c>
      <c r="D373" s="38">
        <v>24.15</v>
      </c>
      <c r="E373" s="47">
        <v>118</v>
      </c>
      <c r="F373" s="272" t="s">
        <v>30</v>
      </c>
      <c r="G373" s="220">
        <v>50</v>
      </c>
    </row>
    <row r="374" spans="1:8" ht="17.100000000000001" customHeight="1" x14ac:dyDescent="0.25">
      <c r="A374" s="96" t="s">
        <v>95</v>
      </c>
      <c r="B374" s="38">
        <v>1.65</v>
      </c>
      <c r="C374" s="38">
        <v>0.3</v>
      </c>
      <c r="D374" s="38">
        <v>8.35</v>
      </c>
      <c r="E374" s="39">
        <v>44</v>
      </c>
      <c r="F374" s="272" t="s">
        <v>40</v>
      </c>
      <c r="G374" s="220">
        <v>25</v>
      </c>
    </row>
    <row r="375" spans="1:8" ht="17.100000000000001" customHeight="1" x14ac:dyDescent="0.25">
      <c r="A375" s="48"/>
      <c r="B375" s="266">
        <f>SUM(B368:B374)</f>
        <v>27.22</v>
      </c>
      <c r="C375" s="266">
        <f>SUM(C368:C374)</f>
        <v>28.44</v>
      </c>
      <c r="D375" s="266">
        <f>SUM(D368:D374)</f>
        <v>110.41999999999999</v>
      </c>
      <c r="E375" s="45">
        <f>SUM(E368:E374)</f>
        <v>811</v>
      </c>
      <c r="F375" s="174" t="s">
        <v>31</v>
      </c>
      <c r="G375" s="188">
        <f>SUM(G368:G374)</f>
        <v>775</v>
      </c>
      <c r="H375" s="34">
        <f>E375/2350</f>
        <v>0.34510638297872342</v>
      </c>
    </row>
    <row r="376" spans="1:8" ht="17.100000000000001" customHeight="1" x14ac:dyDescent="0.25">
      <c r="A376" s="165" t="s">
        <v>230</v>
      </c>
      <c r="B376" s="266">
        <f>B367+B369+B370+B371+B372+B373+B374</f>
        <v>28.050000000000004</v>
      </c>
      <c r="C376" s="266">
        <f t="shared" ref="C376:E376" si="6">C367+C369+C370+C371+C372+C373+C374</f>
        <v>28.500000000000004</v>
      </c>
      <c r="D376" s="266">
        <f t="shared" si="6"/>
        <v>109.72999999999999</v>
      </c>
      <c r="E376" s="45">
        <f t="shared" si="6"/>
        <v>813</v>
      </c>
      <c r="F376" s="174"/>
      <c r="G376" s="188"/>
      <c r="H376" s="34"/>
    </row>
    <row r="377" spans="1:8" ht="17.100000000000001" customHeight="1" x14ac:dyDescent="0.25">
      <c r="A377" s="284" t="s">
        <v>32</v>
      </c>
      <c r="B377" s="284"/>
      <c r="C377" s="284"/>
      <c r="D377" s="284"/>
      <c r="E377" s="284"/>
      <c r="F377" s="284"/>
      <c r="G377" s="284"/>
      <c r="H377" s="5"/>
    </row>
    <row r="378" spans="1:8" ht="17.100000000000001" customHeight="1" x14ac:dyDescent="0.25">
      <c r="A378" s="96" t="s">
        <v>52</v>
      </c>
      <c r="B378" s="40">
        <v>6.35</v>
      </c>
      <c r="C378" s="40">
        <v>5.75</v>
      </c>
      <c r="D378" s="40">
        <v>0.35</v>
      </c>
      <c r="E378" s="52">
        <v>79</v>
      </c>
      <c r="F378" s="271" t="s">
        <v>53</v>
      </c>
      <c r="G378" s="221">
        <v>50</v>
      </c>
    </row>
    <row r="379" spans="1:8" ht="17.100000000000001" customHeight="1" x14ac:dyDescent="0.25">
      <c r="A379" s="96" t="s">
        <v>62</v>
      </c>
      <c r="B379" s="38">
        <v>7.79</v>
      </c>
      <c r="C379" s="38">
        <v>14.18</v>
      </c>
      <c r="D379" s="38">
        <v>32.81</v>
      </c>
      <c r="E379" s="39">
        <v>309</v>
      </c>
      <c r="F379" s="272" t="s">
        <v>131</v>
      </c>
      <c r="G379" s="223">
        <v>210</v>
      </c>
    </row>
    <row r="380" spans="1:8" ht="17.100000000000001" customHeight="1" x14ac:dyDescent="0.25">
      <c r="A380" s="96" t="s">
        <v>74</v>
      </c>
      <c r="B380" s="40">
        <v>3.05</v>
      </c>
      <c r="C380" s="40">
        <v>2.4</v>
      </c>
      <c r="D380" s="40">
        <v>23.11</v>
      </c>
      <c r="E380" s="42">
        <v>119</v>
      </c>
      <c r="F380" s="271" t="s">
        <v>75</v>
      </c>
      <c r="G380" s="221">
        <v>200</v>
      </c>
    </row>
    <row r="381" spans="1:8" ht="17.100000000000001" customHeight="1" x14ac:dyDescent="0.25">
      <c r="A381" s="96" t="s">
        <v>95</v>
      </c>
      <c r="B381" s="38">
        <v>3.95</v>
      </c>
      <c r="C381" s="38">
        <v>0.5</v>
      </c>
      <c r="D381" s="38">
        <v>24.15</v>
      </c>
      <c r="E381" s="47">
        <v>118</v>
      </c>
      <c r="F381" s="272" t="s">
        <v>30</v>
      </c>
      <c r="G381" s="220">
        <v>50</v>
      </c>
    </row>
    <row r="382" spans="1:8" ht="17.100000000000001" customHeight="1" x14ac:dyDescent="0.25">
      <c r="A382" s="48"/>
      <c r="B382" s="266">
        <f>SUM(B378:B381)</f>
        <v>21.14</v>
      </c>
      <c r="C382" s="266">
        <f>SUM(C378:C381)</f>
        <v>22.83</v>
      </c>
      <c r="D382" s="266">
        <f>SUM(D378:D381)</f>
        <v>80.42</v>
      </c>
      <c r="E382" s="45">
        <f>SUM(E378:E381)</f>
        <v>625</v>
      </c>
      <c r="F382" s="216" t="s">
        <v>31</v>
      </c>
      <c r="G382" s="188">
        <f>SUM(G378:G381)</f>
        <v>510</v>
      </c>
      <c r="H382" s="34">
        <f>E382/2720</f>
        <v>0.22977941176470587</v>
      </c>
    </row>
    <row r="383" spans="1:8" ht="17.100000000000001" customHeight="1" x14ac:dyDescent="0.25">
      <c r="A383" s="284" t="s">
        <v>41</v>
      </c>
      <c r="B383" s="284"/>
      <c r="C383" s="284"/>
      <c r="D383" s="284"/>
      <c r="E383" s="284"/>
      <c r="F383" s="284"/>
      <c r="G383" s="284"/>
      <c r="H383" s="34"/>
    </row>
    <row r="384" spans="1:8" ht="17.100000000000001" customHeight="1" x14ac:dyDescent="0.25">
      <c r="A384" s="68" t="s">
        <v>228</v>
      </c>
      <c r="B384" s="68">
        <v>1.5</v>
      </c>
      <c r="C384" s="68">
        <v>5.2</v>
      </c>
      <c r="D384" s="68">
        <v>10</v>
      </c>
      <c r="E384" s="68">
        <v>94</v>
      </c>
      <c r="F384" s="274" t="s">
        <v>229</v>
      </c>
      <c r="G384" s="240">
        <v>100</v>
      </c>
      <c r="H384" s="34"/>
    </row>
    <row r="385" spans="1:8" ht="17.100000000000001" customHeight="1" x14ac:dyDescent="0.25">
      <c r="A385" s="41" t="s">
        <v>190</v>
      </c>
      <c r="B385" s="40">
        <v>0.12</v>
      </c>
      <c r="C385" s="40">
        <v>5.0999999999999996</v>
      </c>
      <c r="D385" s="40">
        <v>11.16</v>
      </c>
      <c r="E385" s="42">
        <v>90</v>
      </c>
      <c r="F385" s="273" t="s">
        <v>201</v>
      </c>
      <c r="G385" s="222">
        <v>100</v>
      </c>
      <c r="H385" s="34"/>
    </row>
    <row r="386" spans="1:8" ht="17.100000000000001" customHeight="1" x14ac:dyDescent="0.25">
      <c r="A386" s="64" t="s">
        <v>296</v>
      </c>
      <c r="B386" s="64">
        <v>7.48</v>
      </c>
      <c r="C386" s="64">
        <v>11.08</v>
      </c>
      <c r="D386" s="64">
        <v>3.05</v>
      </c>
      <c r="E386" s="64">
        <v>142</v>
      </c>
      <c r="F386" s="270" t="s">
        <v>297</v>
      </c>
      <c r="G386" s="268">
        <v>250</v>
      </c>
    </row>
    <row r="387" spans="1:8" ht="17.100000000000001" customHeight="1" x14ac:dyDescent="0.25">
      <c r="A387" s="64" t="s">
        <v>93</v>
      </c>
      <c r="B387" s="64">
        <v>11.53</v>
      </c>
      <c r="C387" s="64">
        <v>11.1</v>
      </c>
      <c r="D387" s="64">
        <v>12.94</v>
      </c>
      <c r="E387" s="64">
        <v>199</v>
      </c>
      <c r="F387" s="275" t="s">
        <v>177</v>
      </c>
      <c r="G387" s="181">
        <v>100</v>
      </c>
    </row>
    <row r="388" spans="1:8" ht="17.100000000000001" customHeight="1" x14ac:dyDescent="0.25">
      <c r="A388" s="41" t="s">
        <v>4</v>
      </c>
      <c r="B388" s="40">
        <v>6.2</v>
      </c>
      <c r="C388" s="40">
        <v>7.18</v>
      </c>
      <c r="D388" s="40">
        <v>34.229999999999997</v>
      </c>
      <c r="E388" s="42">
        <v>226</v>
      </c>
      <c r="F388" s="273" t="s">
        <v>5</v>
      </c>
      <c r="G388" s="222">
        <v>180</v>
      </c>
    </row>
    <row r="389" spans="1:8" ht="17.100000000000001" customHeight="1" x14ac:dyDescent="0.25">
      <c r="A389" s="96" t="s">
        <v>49</v>
      </c>
      <c r="B389" s="40">
        <v>0.44</v>
      </c>
      <c r="C389" s="40"/>
      <c r="D389" s="40">
        <v>28.88</v>
      </c>
      <c r="E389" s="52">
        <v>119</v>
      </c>
      <c r="F389" s="271" t="s">
        <v>50</v>
      </c>
      <c r="G389" s="221">
        <v>200</v>
      </c>
    </row>
    <row r="390" spans="1:8" ht="17.100000000000001" customHeight="1" x14ac:dyDescent="0.25">
      <c r="A390" s="96" t="s">
        <v>95</v>
      </c>
      <c r="B390" s="38">
        <v>3.95</v>
      </c>
      <c r="C390" s="38">
        <v>0.5</v>
      </c>
      <c r="D390" s="38">
        <v>24.15</v>
      </c>
      <c r="E390" s="47">
        <v>118</v>
      </c>
      <c r="F390" s="272" t="s">
        <v>30</v>
      </c>
      <c r="G390" s="220">
        <v>50</v>
      </c>
    </row>
    <row r="391" spans="1:8" ht="17.100000000000001" customHeight="1" x14ac:dyDescent="0.25">
      <c r="A391" s="96" t="s">
        <v>95</v>
      </c>
      <c r="B391" s="38">
        <v>1.65</v>
      </c>
      <c r="C391" s="38">
        <v>0.3</v>
      </c>
      <c r="D391" s="38">
        <v>8.35</v>
      </c>
      <c r="E391" s="39">
        <v>44</v>
      </c>
      <c r="F391" s="272" t="s">
        <v>40</v>
      </c>
      <c r="G391" s="220">
        <v>25</v>
      </c>
    </row>
    <row r="392" spans="1:8" ht="17.100000000000001" customHeight="1" x14ac:dyDescent="0.25">
      <c r="A392" s="48"/>
      <c r="B392" s="266">
        <f>SUM(B385:B391)</f>
        <v>31.369999999999997</v>
      </c>
      <c r="C392" s="266">
        <f>SUM(C385:C391)</f>
        <v>35.26</v>
      </c>
      <c r="D392" s="266">
        <f>SUM(D385:D391)</f>
        <v>122.75999999999999</v>
      </c>
      <c r="E392" s="45">
        <f>SUM(E385:E391)</f>
        <v>938</v>
      </c>
      <c r="F392" s="174" t="s">
        <v>31</v>
      </c>
      <c r="G392" s="188">
        <f>SUM(G385:G391)</f>
        <v>905</v>
      </c>
      <c r="H392" s="34">
        <f>E392/2720</f>
        <v>0.34485294117647058</v>
      </c>
    </row>
    <row r="393" spans="1:8" ht="17.100000000000001" customHeight="1" x14ac:dyDescent="0.25">
      <c r="A393" s="165" t="s">
        <v>230</v>
      </c>
      <c r="B393" s="266">
        <f>B384+B386+B387+B388+B389+B390+B391</f>
        <v>32.75</v>
      </c>
      <c r="C393" s="266">
        <f t="shared" ref="C393:E393" si="7">C384+C386+C387+C388+C389+C390+C391</f>
        <v>35.36</v>
      </c>
      <c r="D393" s="266">
        <f t="shared" si="7"/>
        <v>121.6</v>
      </c>
      <c r="E393" s="45">
        <f t="shared" si="7"/>
        <v>942</v>
      </c>
      <c r="F393" s="174"/>
      <c r="G393" s="188"/>
      <c r="H393" s="34"/>
    </row>
    <row r="394" spans="1:8" ht="17.100000000000001" customHeight="1" x14ac:dyDescent="0.25"/>
    <row r="395" spans="1:8" ht="17.100000000000001" customHeight="1" x14ac:dyDescent="0.25">
      <c r="A395" s="285" t="s">
        <v>92</v>
      </c>
      <c r="B395" s="285"/>
      <c r="C395" s="285"/>
      <c r="D395" s="285"/>
      <c r="E395" s="285"/>
      <c r="F395" s="285"/>
      <c r="G395" s="285"/>
      <c r="H395" s="5"/>
    </row>
    <row r="396" spans="1:8" ht="17.100000000000001" customHeight="1" x14ac:dyDescent="0.25">
      <c r="A396" s="284" t="s">
        <v>32</v>
      </c>
      <c r="B396" s="284"/>
      <c r="C396" s="284"/>
      <c r="D396" s="284"/>
      <c r="E396" s="284"/>
      <c r="F396" s="284"/>
      <c r="G396" s="284"/>
      <c r="H396" s="5"/>
    </row>
    <row r="397" spans="1:8" ht="17.100000000000001" customHeight="1" x14ac:dyDescent="0.25">
      <c r="A397" s="41" t="s">
        <v>182</v>
      </c>
      <c r="B397" s="40">
        <v>4.17</v>
      </c>
      <c r="C397" s="40">
        <v>7.66</v>
      </c>
      <c r="D397" s="40">
        <v>28.46</v>
      </c>
      <c r="E397" s="42">
        <v>197</v>
      </c>
      <c r="F397" s="269" t="s">
        <v>149</v>
      </c>
      <c r="G397" s="222">
        <v>50</v>
      </c>
    </row>
    <row r="398" spans="1:8" ht="17.100000000000001" customHeight="1" x14ac:dyDescent="0.25">
      <c r="A398" s="96" t="s">
        <v>67</v>
      </c>
      <c r="B398" s="38">
        <v>27.19</v>
      </c>
      <c r="C398" s="38">
        <v>22.64</v>
      </c>
      <c r="D398" s="38">
        <v>60.64</v>
      </c>
      <c r="E398" s="47">
        <v>555</v>
      </c>
      <c r="F398" s="272" t="s">
        <v>115</v>
      </c>
      <c r="G398" s="223">
        <v>200</v>
      </c>
    </row>
    <row r="399" spans="1:8" ht="17.100000000000001" customHeight="1" x14ac:dyDescent="0.25">
      <c r="A399" s="96" t="s">
        <v>47</v>
      </c>
      <c r="B399" s="40">
        <v>0.16</v>
      </c>
      <c r="C399" s="40">
        <v>0.03</v>
      </c>
      <c r="D399" s="40">
        <v>15.49</v>
      </c>
      <c r="E399" s="42">
        <v>64</v>
      </c>
      <c r="F399" s="271" t="s">
        <v>106</v>
      </c>
      <c r="G399" s="189">
        <v>222</v>
      </c>
    </row>
    <row r="400" spans="1:8" ht="17.100000000000001" customHeight="1" x14ac:dyDescent="0.25">
      <c r="A400" s="96" t="s">
        <v>95</v>
      </c>
      <c r="B400" s="38">
        <v>3.95</v>
      </c>
      <c r="C400" s="38">
        <v>0.5</v>
      </c>
      <c r="D400" s="38">
        <v>24.15</v>
      </c>
      <c r="E400" s="47">
        <v>118</v>
      </c>
      <c r="F400" s="272" t="s">
        <v>30</v>
      </c>
      <c r="G400" s="220">
        <v>50</v>
      </c>
    </row>
    <row r="401" spans="1:12" ht="17.100000000000001" customHeight="1" x14ac:dyDescent="0.25">
      <c r="A401" s="46"/>
      <c r="B401" s="266">
        <f>SUM(B397:B400)</f>
        <v>35.47</v>
      </c>
      <c r="C401" s="266">
        <f>SUM(C397:C400)</f>
        <v>30.830000000000002</v>
      </c>
      <c r="D401" s="266">
        <f>SUM(D397:D400)</f>
        <v>128.73999999999998</v>
      </c>
      <c r="E401" s="45">
        <f>SUM(E397:E400)</f>
        <v>934</v>
      </c>
      <c r="F401" s="174" t="s">
        <v>31</v>
      </c>
      <c r="G401" s="224">
        <f>SUM(G397:G400)</f>
        <v>522</v>
      </c>
      <c r="H401" s="34">
        <f>E401/2720</f>
        <v>0.34338235294117647</v>
      </c>
    </row>
    <row r="402" spans="1:12" s="9" customFormat="1" ht="17.100000000000001" customHeight="1" x14ac:dyDescent="0.25">
      <c r="A402" s="284" t="s">
        <v>41</v>
      </c>
      <c r="B402" s="284"/>
      <c r="C402" s="284"/>
      <c r="D402" s="284"/>
      <c r="E402" s="284"/>
      <c r="F402" s="284"/>
      <c r="G402" s="284"/>
      <c r="H402" s="34"/>
    </row>
    <row r="403" spans="1:12" ht="17.100000000000001" customHeight="1" x14ac:dyDescent="0.25">
      <c r="A403" s="114" t="s">
        <v>97</v>
      </c>
      <c r="B403" s="106">
        <v>1.4</v>
      </c>
      <c r="C403" s="106">
        <v>10.039999999999999</v>
      </c>
      <c r="D403" s="106">
        <v>7.29</v>
      </c>
      <c r="E403" s="107">
        <v>125</v>
      </c>
      <c r="F403" s="276" t="s">
        <v>99</v>
      </c>
      <c r="G403" s="229">
        <v>100</v>
      </c>
    </row>
    <row r="404" spans="1:12" ht="17.100000000000001" customHeight="1" x14ac:dyDescent="0.25">
      <c r="A404" s="76" t="s">
        <v>150</v>
      </c>
      <c r="B404" s="38">
        <v>4.9000000000000004</v>
      </c>
      <c r="C404" s="38">
        <v>7.3949999999999996</v>
      </c>
      <c r="D404" s="38">
        <v>11.665000000000001</v>
      </c>
      <c r="E404" s="64">
        <v>142</v>
      </c>
      <c r="F404" s="277" t="s">
        <v>159</v>
      </c>
      <c r="G404" s="181">
        <v>260</v>
      </c>
    </row>
    <row r="405" spans="1:12" ht="17.100000000000001" customHeight="1" x14ac:dyDescent="0.25">
      <c r="A405" s="96" t="s">
        <v>89</v>
      </c>
      <c r="B405" s="38">
        <v>16.82</v>
      </c>
      <c r="C405" s="38">
        <v>37.56</v>
      </c>
      <c r="D405" s="38">
        <v>34.520000000000003</v>
      </c>
      <c r="E405" s="47">
        <v>544</v>
      </c>
      <c r="F405" s="272" t="s">
        <v>294</v>
      </c>
      <c r="G405" s="220">
        <v>200</v>
      </c>
    </row>
    <row r="406" spans="1:12" ht="17.100000000000001" customHeight="1" x14ac:dyDescent="0.25">
      <c r="A406" s="41" t="s">
        <v>95</v>
      </c>
      <c r="B406" s="40">
        <v>0.6</v>
      </c>
      <c r="C406" s="41"/>
      <c r="D406" s="40">
        <v>33</v>
      </c>
      <c r="E406" s="42">
        <v>136</v>
      </c>
      <c r="F406" s="273" t="s">
        <v>157</v>
      </c>
      <c r="G406" s="221">
        <v>200</v>
      </c>
    </row>
    <row r="407" spans="1:12" ht="17.100000000000001" customHeight="1" x14ac:dyDescent="0.25">
      <c r="A407" s="96" t="s">
        <v>95</v>
      </c>
      <c r="B407" s="38">
        <v>3.95</v>
      </c>
      <c r="C407" s="38">
        <v>0.5</v>
      </c>
      <c r="D407" s="38">
        <v>24.15</v>
      </c>
      <c r="E407" s="47">
        <v>118</v>
      </c>
      <c r="F407" s="272" t="s">
        <v>30</v>
      </c>
      <c r="G407" s="220">
        <v>50</v>
      </c>
    </row>
    <row r="408" spans="1:12" ht="17.100000000000001" customHeight="1" x14ac:dyDescent="0.25">
      <c r="A408" s="96" t="s">
        <v>95</v>
      </c>
      <c r="B408" s="38">
        <v>1.65</v>
      </c>
      <c r="C408" s="38">
        <v>0.3</v>
      </c>
      <c r="D408" s="38">
        <v>8.35</v>
      </c>
      <c r="E408" s="39">
        <v>44</v>
      </c>
      <c r="F408" s="272" t="s">
        <v>40</v>
      </c>
      <c r="G408" s="220">
        <v>25</v>
      </c>
    </row>
    <row r="409" spans="1:12" ht="17.100000000000001" customHeight="1" x14ac:dyDescent="0.25">
      <c r="A409" s="48"/>
      <c r="B409" s="267">
        <f>SUM(B403:B408)</f>
        <v>29.32</v>
      </c>
      <c r="C409" s="267">
        <f t="shared" ref="C409:E409" si="8">SUM(C403:C408)</f>
        <v>55.795000000000002</v>
      </c>
      <c r="D409" s="267">
        <f t="shared" si="8"/>
        <v>118.97499999999999</v>
      </c>
      <c r="E409" s="17">
        <f t="shared" si="8"/>
        <v>1109</v>
      </c>
      <c r="F409" s="174" t="s">
        <v>31</v>
      </c>
      <c r="G409" s="188">
        <f>SUM(G403:G408)</f>
        <v>835</v>
      </c>
      <c r="H409" s="34">
        <f>E409/2720</f>
        <v>0.40772058823529411</v>
      </c>
    </row>
    <row r="410" spans="1:12" ht="17.100000000000001" customHeight="1" x14ac:dyDescent="0.25">
      <c r="A410" s="163" t="s">
        <v>220</v>
      </c>
      <c r="B410" s="97"/>
      <c r="C410" s="97"/>
      <c r="D410" s="97"/>
      <c r="E410" s="51"/>
      <c r="F410" s="208"/>
      <c r="G410" s="231"/>
      <c r="H410" s="34"/>
    </row>
    <row r="411" spans="1:12" x14ac:dyDescent="0.25">
      <c r="E411" s="164" t="s">
        <v>222</v>
      </c>
    </row>
    <row r="412" spans="1:12" x14ac:dyDescent="0.25">
      <c r="A412" s="69" t="s">
        <v>166</v>
      </c>
      <c r="B412" s="36">
        <v>500</v>
      </c>
      <c r="E412" s="78">
        <f>(E$17+E$51+E$87+E$121+E$159+E$215+E$251+E$287+E$327+E$363)/10</f>
        <v>556.5</v>
      </c>
      <c r="F412" s="217" t="s">
        <v>162</v>
      </c>
      <c r="G412" s="232">
        <f>(G$17+G$51+G$87+G$121+G$159+G$215+G$251+G$287+G$327+G$363)/10</f>
        <v>487.8</v>
      </c>
      <c r="H412" s="5">
        <f>($H$17+$H$51+$H$87+$H$121+$H$159+$H$215+$H$251+$H$287+$H$327+$H$363)/10</f>
        <v>0.23680851063829783</v>
      </c>
      <c r="J412" s="141" t="s">
        <v>183</v>
      </c>
      <c r="K412" s="140" t="s">
        <v>184</v>
      </c>
      <c r="L412" s="140" t="s">
        <v>186</v>
      </c>
    </row>
    <row r="413" spans="1:12" x14ac:dyDescent="0.25">
      <c r="B413" s="36">
        <v>700</v>
      </c>
      <c r="E413" s="78">
        <f>($E$26+$E$62+$E$97+$E$132+$E$170+$E$226+$E$262+$E$299+$E$338+$E$375)/10</f>
        <v>810.7</v>
      </c>
      <c r="F413" s="217" t="s">
        <v>163</v>
      </c>
      <c r="G413" s="232">
        <f>(G$26+G$62+G$97+G$132+G$170+G$226+G$262+G$299+G$338+G$375)/10</f>
        <v>850</v>
      </c>
      <c r="H413" s="5">
        <f>($H$26+$H$62+$H$97+$H$132+$H$170+$H$226+$H$262+$H$299+$H$338+$H$376)/10</f>
        <v>0.31046808510638302</v>
      </c>
      <c r="J413" s="142" t="s">
        <v>188</v>
      </c>
      <c r="K413" s="140" t="s">
        <v>185</v>
      </c>
      <c r="L413" s="140" t="s">
        <v>187</v>
      </c>
    </row>
    <row r="414" spans="1:12" x14ac:dyDescent="0.25">
      <c r="B414" s="36">
        <v>550</v>
      </c>
      <c r="E414" s="78">
        <f>(E$32+E$68+E$103+E$139+E$176+E$193+E$232+E$268+E$306+E$344+E$382+E$401)/12</f>
        <v>652.75</v>
      </c>
      <c r="F414" s="217" t="s">
        <v>164</v>
      </c>
      <c r="G414" s="232">
        <f>($G$32+$G$68+$G$103+$G$139+$G$176+$G$193+$G$232+$G$268+$G$306+$G$344+$G$382+$G$401)/12</f>
        <v>539.5</v>
      </c>
      <c r="H414" s="5">
        <f>($H$32+$H$68+$H$103+$H$139+$H$176+$H$193+$H$232+$H$268+$H$306+$H$344+$H$382+$H$401)/12</f>
        <v>0.23998161764705883</v>
      </c>
    </row>
    <row r="415" spans="1:12" x14ac:dyDescent="0.25">
      <c r="B415" s="36">
        <v>800</v>
      </c>
      <c r="E415" s="78">
        <f>($E$41+$E$77+$E$111+$E$148+$E$185+$E$203+$E$241+$E$277+$E$316+$E$353+$E$392+E409)/12</f>
        <v>942.41666666666663</v>
      </c>
      <c r="F415" s="217" t="s">
        <v>165</v>
      </c>
      <c r="G415" s="232">
        <f>(G$41+G$77+G$111+G$148+G$185+G$203+G$241+G$277+G$316+G$353+G$392+G409)/12</f>
        <v>978.33333333333337</v>
      </c>
      <c r="H415" s="278">
        <f>($H$41+$H$77+$H$111+$H$148+$H$185+$H$203+$H$241+$H$277+$H$316+$H$353+$H$392+$H$409)/12</f>
        <v>0.34647671568627447</v>
      </c>
    </row>
    <row r="417" spans="5:8" x14ac:dyDescent="0.25">
      <c r="E417" s="164" t="s">
        <v>222</v>
      </c>
      <c r="F417" s="248" t="s">
        <v>221</v>
      </c>
      <c r="G417" s="71" t="s">
        <v>211</v>
      </c>
    </row>
    <row r="418" spans="5:8" x14ac:dyDescent="0.25">
      <c r="E418" s="78">
        <f>(E$17+E$51+E$87+E$121+E$159+E$215+E$251+E$287+E$327+E$363)/10</f>
        <v>556.5</v>
      </c>
      <c r="F418" s="217" t="s">
        <v>162</v>
      </c>
      <c r="G418" s="232">
        <f>(G$17+G$51+G$87+G$121+G$159+G$215+G$251+G$287+G$327+G$363)/10</f>
        <v>487.8</v>
      </c>
      <c r="H418" s="151">
        <f>E418/2350</f>
        <v>0.23680851063829786</v>
      </c>
    </row>
    <row r="419" spans="5:8" x14ac:dyDescent="0.25">
      <c r="E419" s="78">
        <f>($E$26+$E$62+$E$97+$E$133+$E$170+$E$226+$E$262+$E$300+$E$338+$E$376)/10</f>
        <v>814.4</v>
      </c>
      <c r="F419" s="217" t="s">
        <v>163</v>
      </c>
      <c r="G419" s="232">
        <f>($G$26+$G$62+$G$97+$G$132+$G$170+$G$226+$G$262+$G$299+$G$338+$G$376)/10</f>
        <v>772.5</v>
      </c>
      <c r="H419" s="151">
        <f>E419/2350</f>
        <v>0.3465531914893617</v>
      </c>
    </row>
    <row r="420" spans="5:8" x14ac:dyDescent="0.25">
      <c r="E420" s="78">
        <f>(E$32+E$68+E$103+E$139+E$176+E$193+E$232+E$268+E$306+E$344+E$382+E$401)/12</f>
        <v>652.75</v>
      </c>
      <c r="F420" s="217" t="s">
        <v>164</v>
      </c>
      <c r="G420" s="232">
        <f>(G$32+G$68+G$103+G$139+G$176+G$193+G$232+G$268+G$306+G$344+G$382+G$401)/12</f>
        <v>539.5</v>
      </c>
      <c r="H420" s="151">
        <f>E420/2720</f>
        <v>0.23998161764705883</v>
      </c>
    </row>
    <row r="421" spans="5:8" x14ac:dyDescent="0.25">
      <c r="E421" s="78">
        <f>($E$41+$E$77+$E$111+$E$149+$E$185+$E$204+$E$241+$E$277+$E$317+$E$353+$E$393+E409)/12</f>
        <v>954.16666666666663</v>
      </c>
      <c r="F421" s="217" t="s">
        <v>165</v>
      </c>
      <c r="G421" s="232">
        <f>($G$41+$G$77+$G$111+$G$148+$G$185+$G$203+$G$241+$G$277+$G$316+$G$353+$G$392+G409)/12</f>
        <v>978.33333333333337</v>
      </c>
      <c r="H421" s="278">
        <f>($H$41+$H$77+$H$111+$H$148+$H$185+$H$203+$H$241+$H$277+$H$316+$H$353+$H$392+$H$409)/12</f>
        <v>0.34647671568627447</v>
      </c>
    </row>
  </sheetData>
  <autoFilter ref="A1:N415" xr:uid="{00000000-0009-0000-0000-000000000000}"/>
  <mergeCells count="154">
    <mergeCell ref="A27:G27"/>
    <mergeCell ref="A18:G18"/>
    <mergeCell ref="A7:G7"/>
    <mergeCell ref="F8:G8"/>
    <mergeCell ref="A9:G9"/>
    <mergeCell ref="A10:G10"/>
    <mergeCell ref="A11:A12"/>
    <mergeCell ref="F11:F12"/>
    <mergeCell ref="G11:G12"/>
    <mergeCell ref="B11:D11"/>
    <mergeCell ref="E11:E12"/>
    <mergeCell ref="A63:G63"/>
    <mergeCell ref="A52:G52"/>
    <mergeCell ref="A53:A54"/>
    <mergeCell ref="F53:F54"/>
    <mergeCell ref="G53:G54"/>
    <mergeCell ref="B53:D53"/>
    <mergeCell ref="E53:E54"/>
    <mergeCell ref="A33:G33"/>
    <mergeCell ref="A43:G43"/>
    <mergeCell ref="A44:G44"/>
    <mergeCell ref="A45:A46"/>
    <mergeCell ref="F45:F46"/>
    <mergeCell ref="G45:G46"/>
    <mergeCell ref="B45:D45"/>
    <mergeCell ref="E45:E46"/>
    <mergeCell ref="A98:G98"/>
    <mergeCell ref="A88:G88"/>
    <mergeCell ref="A89:A90"/>
    <mergeCell ref="F89:F90"/>
    <mergeCell ref="G89:G90"/>
    <mergeCell ref="B89:D89"/>
    <mergeCell ref="E89:E90"/>
    <mergeCell ref="A69:G69"/>
    <mergeCell ref="A79:G79"/>
    <mergeCell ref="A80:G80"/>
    <mergeCell ref="A81:A82"/>
    <mergeCell ref="F81:F82"/>
    <mergeCell ref="G81:G82"/>
    <mergeCell ref="B81:D81"/>
    <mergeCell ref="E81:E82"/>
    <mergeCell ref="A134:G134"/>
    <mergeCell ref="A122:G122"/>
    <mergeCell ref="A123:A124"/>
    <mergeCell ref="F123:F124"/>
    <mergeCell ref="G123:G124"/>
    <mergeCell ref="B123:D123"/>
    <mergeCell ref="E123:E124"/>
    <mergeCell ref="A104:G104"/>
    <mergeCell ref="A113:G113"/>
    <mergeCell ref="A114:G114"/>
    <mergeCell ref="A115:A116"/>
    <mergeCell ref="F115:F116"/>
    <mergeCell ref="G115:G116"/>
    <mergeCell ref="B115:D115"/>
    <mergeCell ref="E115:E116"/>
    <mergeCell ref="A160:G160"/>
    <mergeCell ref="A161:A162"/>
    <mergeCell ref="F161:F162"/>
    <mergeCell ref="G161:G162"/>
    <mergeCell ref="B161:D161"/>
    <mergeCell ref="E161:E162"/>
    <mergeCell ref="A140:G140"/>
    <mergeCell ref="A151:G151"/>
    <mergeCell ref="A152:G152"/>
    <mergeCell ref="A153:A154"/>
    <mergeCell ref="F153:F154"/>
    <mergeCell ref="G153:G154"/>
    <mergeCell ref="B153:D153"/>
    <mergeCell ref="E153:E154"/>
    <mergeCell ref="A177:G177"/>
    <mergeCell ref="A187:G187"/>
    <mergeCell ref="A188:G188"/>
    <mergeCell ref="A194:G194"/>
    <mergeCell ref="A206:G206"/>
    <mergeCell ref="A207:G207"/>
    <mergeCell ref="B209:D209"/>
    <mergeCell ref="E209:E210"/>
    <mergeCell ref="A171:G171"/>
    <mergeCell ref="A227:G227"/>
    <mergeCell ref="A216:G216"/>
    <mergeCell ref="A217:A218"/>
    <mergeCell ref="F217:F218"/>
    <mergeCell ref="G217:G218"/>
    <mergeCell ref="B217:D217"/>
    <mergeCell ref="E217:E218"/>
    <mergeCell ref="A208:G208"/>
    <mergeCell ref="A209:A210"/>
    <mergeCell ref="F209:F210"/>
    <mergeCell ref="G209:G210"/>
    <mergeCell ref="A263:G263"/>
    <mergeCell ref="A252:G252"/>
    <mergeCell ref="A253:A254"/>
    <mergeCell ref="F253:F254"/>
    <mergeCell ref="G253:G254"/>
    <mergeCell ref="B253:D253"/>
    <mergeCell ref="E253:E254"/>
    <mergeCell ref="A233:G233"/>
    <mergeCell ref="A243:G243"/>
    <mergeCell ref="A244:G244"/>
    <mergeCell ref="A245:A246"/>
    <mergeCell ref="F245:F246"/>
    <mergeCell ref="G245:G246"/>
    <mergeCell ref="B245:D245"/>
    <mergeCell ref="E245:E246"/>
    <mergeCell ref="A301:G301"/>
    <mergeCell ref="A288:G288"/>
    <mergeCell ref="A289:A290"/>
    <mergeCell ref="F289:F290"/>
    <mergeCell ref="G289:G290"/>
    <mergeCell ref="B289:D289"/>
    <mergeCell ref="E289:E290"/>
    <mergeCell ref="A269:G269"/>
    <mergeCell ref="A279:G279"/>
    <mergeCell ref="A280:G280"/>
    <mergeCell ref="A281:A282"/>
    <mergeCell ref="F281:F282"/>
    <mergeCell ref="G281:G282"/>
    <mergeCell ref="B281:D281"/>
    <mergeCell ref="E281:E282"/>
    <mergeCell ref="A328:G328"/>
    <mergeCell ref="A329:A330"/>
    <mergeCell ref="F329:F330"/>
    <mergeCell ref="G329:G330"/>
    <mergeCell ref="B329:D329"/>
    <mergeCell ref="E329:E330"/>
    <mergeCell ref="A307:G307"/>
    <mergeCell ref="A319:G319"/>
    <mergeCell ref="A320:G320"/>
    <mergeCell ref="A321:A322"/>
    <mergeCell ref="F321:F322"/>
    <mergeCell ref="G321:G322"/>
    <mergeCell ref="B321:D321"/>
    <mergeCell ref="E321:E322"/>
    <mergeCell ref="A345:G345"/>
    <mergeCell ref="A355:G355"/>
    <mergeCell ref="A356:G356"/>
    <mergeCell ref="A357:A358"/>
    <mergeCell ref="F357:F358"/>
    <mergeCell ref="G357:G358"/>
    <mergeCell ref="B357:D357"/>
    <mergeCell ref="E357:E358"/>
    <mergeCell ref="A339:G339"/>
    <mergeCell ref="A383:G383"/>
    <mergeCell ref="A395:G395"/>
    <mergeCell ref="A396:G396"/>
    <mergeCell ref="A402:G402"/>
    <mergeCell ref="A377:G377"/>
    <mergeCell ref="A364:G364"/>
    <mergeCell ref="A365:A366"/>
    <mergeCell ref="F365:F366"/>
    <mergeCell ref="G365:G366"/>
    <mergeCell ref="B365:D365"/>
    <mergeCell ref="E365:E366"/>
  </mergeCells>
  <conditionalFormatting sqref="F127">
    <cfRule type="duplicateValues" dxfId="322" priority="657"/>
    <cfRule type="duplicateValues" dxfId="321" priority="658"/>
  </conditionalFormatting>
  <conditionalFormatting sqref="F127">
    <cfRule type="duplicateValues" dxfId="320" priority="656"/>
  </conditionalFormatting>
  <conditionalFormatting sqref="F127">
    <cfRule type="duplicateValues" dxfId="319" priority="655"/>
  </conditionalFormatting>
  <conditionalFormatting sqref="F127">
    <cfRule type="duplicateValues" dxfId="318" priority="654"/>
  </conditionalFormatting>
  <conditionalFormatting sqref="F127">
    <cfRule type="duplicateValues" dxfId="317" priority="653"/>
  </conditionalFormatting>
  <conditionalFormatting sqref="F127">
    <cfRule type="duplicateValues" dxfId="316" priority="652"/>
  </conditionalFormatting>
  <conditionalFormatting sqref="F127">
    <cfRule type="duplicateValues" dxfId="315" priority="651"/>
  </conditionalFormatting>
  <conditionalFormatting sqref="F127">
    <cfRule type="duplicateValues" dxfId="314" priority="650"/>
  </conditionalFormatting>
  <conditionalFormatting sqref="F127">
    <cfRule type="duplicateValues" dxfId="313" priority="649"/>
  </conditionalFormatting>
  <conditionalFormatting sqref="F127">
    <cfRule type="duplicateValues" dxfId="312" priority="648"/>
  </conditionalFormatting>
  <conditionalFormatting sqref="F127">
    <cfRule type="duplicateValues" dxfId="311" priority="647"/>
  </conditionalFormatting>
  <conditionalFormatting sqref="F127">
    <cfRule type="duplicateValues" dxfId="310" priority="646"/>
  </conditionalFormatting>
  <conditionalFormatting sqref="F127">
    <cfRule type="duplicateValues" dxfId="309" priority="645"/>
  </conditionalFormatting>
  <conditionalFormatting sqref="F127">
    <cfRule type="duplicateValues" dxfId="308" priority="644"/>
  </conditionalFormatting>
  <conditionalFormatting sqref="F127">
    <cfRule type="duplicateValues" dxfId="307" priority="643"/>
  </conditionalFormatting>
  <conditionalFormatting sqref="F143">
    <cfRule type="duplicateValues" dxfId="306" priority="641"/>
    <cfRule type="duplicateValues" dxfId="305" priority="642"/>
  </conditionalFormatting>
  <conditionalFormatting sqref="F143">
    <cfRule type="duplicateValues" dxfId="304" priority="640"/>
  </conditionalFormatting>
  <conditionalFormatting sqref="F143">
    <cfRule type="duplicateValues" dxfId="303" priority="639"/>
  </conditionalFormatting>
  <conditionalFormatting sqref="F143">
    <cfRule type="duplicateValues" dxfId="302" priority="638"/>
  </conditionalFormatting>
  <conditionalFormatting sqref="F143">
    <cfRule type="duplicateValues" dxfId="301" priority="637"/>
  </conditionalFormatting>
  <conditionalFormatting sqref="F143">
    <cfRule type="duplicateValues" dxfId="300" priority="636"/>
  </conditionalFormatting>
  <conditionalFormatting sqref="F143">
    <cfRule type="duplicateValues" dxfId="299" priority="635"/>
  </conditionalFormatting>
  <conditionalFormatting sqref="F143">
    <cfRule type="duplicateValues" dxfId="298" priority="634"/>
  </conditionalFormatting>
  <conditionalFormatting sqref="F143">
    <cfRule type="duplicateValues" dxfId="297" priority="633"/>
  </conditionalFormatting>
  <conditionalFormatting sqref="F143">
    <cfRule type="duplicateValues" dxfId="296" priority="632"/>
  </conditionalFormatting>
  <conditionalFormatting sqref="F143">
    <cfRule type="duplicateValues" dxfId="295" priority="631"/>
  </conditionalFormatting>
  <conditionalFormatting sqref="F143">
    <cfRule type="duplicateValues" dxfId="294" priority="630"/>
  </conditionalFormatting>
  <conditionalFormatting sqref="F143">
    <cfRule type="duplicateValues" dxfId="293" priority="629"/>
  </conditionalFormatting>
  <conditionalFormatting sqref="F143">
    <cfRule type="duplicateValues" dxfId="292" priority="628"/>
  </conditionalFormatting>
  <conditionalFormatting sqref="F143">
    <cfRule type="duplicateValues" dxfId="291" priority="627"/>
  </conditionalFormatting>
  <conditionalFormatting sqref="F21">
    <cfRule type="duplicateValues" dxfId="290" priority="625"/>
    <cfRule type="duplicateValues" dxfId="289" priority="626"/>
  </conditionalFormatting>
  <conditionalFormatting sqref="F21">
    <cfRule type="duplicateValues" dxfId="288" priority="624"/>
  </conditionalFormatting>
  <conditionalFormatting sqref="F21">
    <cfRule type="duplicateValues" dxfId="287" priority="623"/>
  </conditionalFormatting>
  <conditionalFormatting sqref="F21">
    <cfRule type="duplicateValues" dxfId="286" priority="622"/>
  </conditionalFormatting>
  <conditionalFormatting sqref="F21">
    <cfRule type="duplicateValues" dxfId="285" priority="621"/>
  </conditionalFormatting>
  <conditionalFormatting sqref="F21">
    <cfRule type="duplicateValues" dxfId="284" priority="620"/>
  </conditionalFormatting>
  <conditionalFormatting sqref="F21">
    <cfRule type="duplicateValues" dxfId="283" priority="619"/>
  </conditionalFormatting>
  <conditionalFormatting sqref="F21">
    <cfRule type="duplicateValues" dxfId="282" priority="618"/>
  </conditionalFormatting>
  <conditionalFormatting sqref="F21">
    <cfRule type="duplicateValues" dxfId="281" priority="617"/>
  </conditionalFormatting>
  <conditionalFormatting sqref="F21">
    <cfRule type="duplicateValues" dxfId="280" priority="616"/>
  </conditionalFormatting>
  <conditionalFormatting sqref="F21">
    <cfRule type="duplicateValues" dxfId="279" priority="615"/>
  </conditionalFormatting>
  <conditionalFormatting sqref="F21">
    <cfRule type="duplicateValues" dxfId="278" priority="614"/>
  </conditionalFormatting>
  <conditionalFormatting sqref="F21">
    <cfRule type="duplicateValues" dxfId="277" priority="613"/>
  </conditionalFormatting>
  <conditionalFormatting sqref="F21">
    <cfRule type="duplicateValues" dxfId="276" priority="612"/>
  </conditionalFormatting>
  <conditionalFormatting sqref="F21">
    <cfRule type="duplicateValues" dxfId="275" priority="611"/>
  </conditionalFormatting>
  <conditionalFormatting sqref="F36">
    <cfRule type="duplicateValues" dxfId="274" priority="609"/>
    <cfRule type="duplicateValues" dxfId="273" priority="610"/>
  </conditionalFormatting>
  <conditionalFormatting sqref="F36">
    <cfRule type="duplicateValues" dxfId="272" priority="608"/>
  </conditionalFormatting>
  <conditionalFormatting sqref="F36">
    <cfRule type="duplicateValues" dxfId="271" priority="607"/>
  </conditionalFormatting>
  <conditionalFormatting sqref="F36">
    <cfRule type="duplicateValues" dxfId="270" priority="606"/>
  </conditionalFormatting>
  <conditionalFormatting sqref="F36">
    <cfRule type="duplicateValues" dxfId="269" priority="605"/>
  </conditionalFormatting>
  <conditionalFormatting sqref="F36">
    <cfRule type="duplicateValues" dxfId="268" priority="604"/>
  </conditionalFormatting>
  <conditionalFormatting sqref="F36">
    <cfRule type="duplicateValues" dxfId="267" priority="603"/>
  </conditionalFormatting>
  <conditionalFormatting sqref="F36">
    <cfRule type="duplicateValues" dxfId="266" priority="602"/>
  </conditionalFormatting>
  <conditionalFormatting sqref="F36">
    <cfRule type="duplicateValues" dxfId="265" priority="601"/>
  </conditionalFormatting>
  <conditionalFormatting sqref="F36">
    <cfRule type="duplicateValues" dxfId="264" priority="600"/>
  </conditionalFormatting>
  <conditionalFormatting sqref="F36">
    <cfRule type="duplicateValues" dxfId="263" priority="599"/>
  </conditionalFormatting>
  <conditionalFormatting sqref="F36">
    <cfRule type="duplicateValues" dxfId="262" priority="598"/>
  </conditionalFormatting>
  <conditionalFormatting sqref="F36">
    <cfRule type="duplicateValues" dxfId="261" priority="597"/>
  </conditionalFormatting>
  <conditionalFormatting sqref="F36">
    <cfRule type="duplicateValues" dxfId="260" priority="596"/>
  </conditionalFormatting>
  <conditionalFormatting sqref="F36">
    <cfRule type="duplicateValues" dxfId="259" priority="595"/>
  </conditionalFormatting>
  <conditionalFormatting sqref="F293">
    <cfRule type="duplicateValues" dxfId="258" priority="593"/>
  </conditionalFormatting>
  <conditionalFormatting sqref="F293">
    <cfRule type="duplicateValues" dxfId="257" priority="594"/>
  </conditionalFormatting>
  <conditionalFormatting sqref="F293">
    <cfRule type="duplicateValues" dxfId="256" priority="592"/>
  </conditionalFormatting>
  <conditionalFormatting sqref="F293">
    <cfRule type="duplicateValues" dxfId="255" priority="591"/>
  </conditionalFormatting>
  <conditionalFormatting sqref="F293">
    <cfRule type="duplicateValues" dxfId="254" priority="590"/>
  </conditionalFormatting>
  <conditionalFormatting sqref="F310">
    <cfRule type="duplicateValues" dxfId="253" priority="588"/>
  </conditionalFormatting>
  <conditionalFormatting sqref="F310">
    <cfRule type="duplicateValues" dxfId="252" priority="589"/>
  </conditionalFormatting>
  <conditionalFormatting sqref="F310">
    <cfRule type="duplicateValues" dxfId="251" priority="587"/>
  </conditionalFormatting>
  <conditionalFormatting sqref="F310">
    <cfRule type="duplicateValues" dxfId="250" priority="586"/>
  </conditionalFormatting>
  <conditionalFormatting sqref="F310">
    <cfRule type="duplicateValues" dxfId="249" priority="585"/>
  </conditionalFormatting>
  <conditionalFormatting sqref="F155">
    <cfRule type="duplicateValues" dxfId="248" priority="584"/>
  </conditionalFormatting>
  <conditionalFormatting sqref="F155">
    <cfRule type="duplicateValues" dxfId="247" priority="583"/>
  </conditionalFormatting>
  <conditionalFormatting sqref="F155">
    <cfRule type="duplicateValues" dxfId="246" priority="582"/>
  </conditionalFormatting>
  <conditionalFormatting sqref="F155">
    <cfRule type="duplicateValues" dxfId="245" priority="581"/>
  </conditionalFormatting>
  <conditionalFormatting sqref="F172">
    <cfRule type="duplicateValues" dxfId="244" priority="580"/>
  </conditionalFormatting>
  <conditionalFormatting sqref="F172">
    <cfRule type="duplicateValues" dxfId="243" priority="579"/>
  </conditionalFormatting>
  <conditionalFormatting sqref="F172">
    <cfRule type="duplicateValues" dxfId="242" priority="578"/>
  </conditionalFormatting>
  <conditionalFormatting sqref="F172">
    <cfRule type="duplicateValues" dxfId="241" priority="577"/>
  </conditionalFormatting>
  <conditionalFormatting sqref="F340">
    <cfRule type="duplicateValues" dxfId="240" priority="413"/>
  </conditionalFormatting>
  <conditionalFormatting sqref="F340">
    <cfRule type="duplicateValues" dxfId="239" priority="414"/>
  </conditionalFormatting>
  <conditionalFormatting sqref="F340">
    <cfRule type="duplicateValues" dxfId="238" priority="412"/>
  </conditionalFormatting>
  <conditionalFormatting sqref="F340">
    <cfRule type="duplicateValues" dxfId="237" priority="411"/>
  </conditionalFormatting>
  <conditionalFormatting sqref="F340">
    <cfRule type="duplicateValues" dxfId="236" priority="410"/>
  </conditionalFormatting>
  <conditionalFormatting sqref="F340">
    <cfRule type="duplicateValues" dxfId="235" priority="409"/>
  </conditionalFormatting>
  <conditionalFormatting sqref="F93">
    <cfRule type="duplicateValues" dxfId="234" priority="349"/>
  </conditionalFormatting>
  <conditionalFormatting sqref="F93">
    <cfRule type="duplicateValues" dxfId="233" priority="350"/>
  </conditionalFormatting>
  <conditionalFormatting sqref="F93">
    <cfRule type="duplicateValues" dxfId="232" priority="348"/>
  </conditionalFormatting>
  <conditionalFormatting sqref="F93">
    <cfRule type="duplicateValues" dxfId="231" priority="347"/>
  </conditionalFormatting>
  <conditionalFormatting sqref="F93">
    <cfRule type="duplicateValues" dxfId="230" priority="346"/>
  </conditionalFormatting>
  <conditionalFormatting sqref="F93">
    <cfRule type="duplicateValues" dxfId="229" priority="345"/>
  </conditionalFormatting>
  <conditionalFormatting sqref="F93">
    <cfRule type="duplicateValues" dxfId="228" priority="344"/>
  </conditionalFormatting>
  <conditionalFormatting sqref="F93">
    <cfRule type="duplicateValues" dxfId="227" priority="343"/>
  </conditionalFormatting>
  <conditionalFormatting sqref="F107">
    <cfRule type="duplicateValues" dxfId="226" priority="341"/>
  </conditionalFormatting>
  <conditionalFormatting sqref="F107">
    <cfRule type="duplicateValues" dxfId="225" priority="342"/>
  </conditionalFormatting>
  <conditionalFormatting sqref="F107">
    <cfRule type="duplicateValues" dxfId="224" priority="340"/>
  </conditionalFormatting>
  <conditionalFormatting sqref="F107">
    <cfRule type="duplicateValues" dxfId="223" priority="339"/>
  </conditionalFormatting>
  <conditionalFormatting sqref="F107">
    <cfRule type="duplicateValues" dxfId="222" priority="338"/>
  </conditionalFormatting>
  <conditionalFormatting sqref="F107">
    <cfRule type="duplicateValues" dxfId="221" priority="337"/>
  </conditionalFormatting>
  <conditionalFormatting sqref="F107">
    <cfRule type="duplicateValues" dxfId="220" priority="336"/>
  </conditionalFormatting>
  <conditionalFormatting sqref="F107">
    <cfRule type="duplicateValues" dxfId="219" priority="335"/>
  </conditionalFormatting>
  <conditionalFormatting sqref="F264">
    <cfRule type="duplicateValues" dxfId="218" priority="252"/>
  </conditionalFormatting>
  <conditionalFormatting sqref="F264">
    <cfRule type="duplicateValues" dxfId="217" priority="253"/>
  </conditionalFormatting>
  <conditionalFormatting sqref="F264">
    <cfRule type="duplicateValues" dxfId="216" priority="251"/>
  </conditionalFormatting>
  <conditionalFormatting sqref="F264">
    <cfRule type="duplicateValues" dxfId="215" priority="250"/>
  </conditionalFormatting>
  <conditionalFormatting sqref="F264">
    <cfRule type="duplicateValues" dxfId="214" priority="249"/>
  </conditionalFormatting>
  <conditionalFormatting sqref="F264">
    <cfRule type="duplicateValues" dxfId="213" priority="248"/>
  </conditionalFormatting>
  <conditionalFormatting sqref="F28">
    <cfRule type="duplicateValues" dxfId="212" priority="234"/>
  </conditionalFormatting>
  <conditionalFormatting sqref="F28">
    <cfRule type="duplicateValues" dxfId="211" priority="235"/>
  </conditionalFormatting>
  <conditionalFormatting sqref="F28">
    <cfRule type="duplicateValues" dxfId="210" priority="233"/>
  </conditionalFormatting>
  <conditionalFormatting sqref="F28">
    <cfRule type="duplicateValues" dxfId="209" priority="232"/>
  </conditionalFormatting>
  <conditionalFormatting sqref="F28">
    <cfRule type="duplicateValues" dxfId="208" priority="231"/>
  </conditionalFormatting>
  <conditionalFormatting sqref="F28">
    <cfRule type="duplicateValues" dxfId="207" priority="230"/>
  </conditionalFormatting>
  <conditionalFormatting sqref="F295">
    <cfRule type="duplicateValues" dxfId="206" priority="228"/>
  </conditionalFormatting>
  <conditionalFormatting sqref="F295">
    <cfRule type="duplicateValues" dxfId="205" priority="229"/>
  </conditionalFormatting>
  <conditionalFormatting sqref="F295">
    <cfRule type="duplicateValues" dxfId="204" priority="227"/>
  </conditionalFormatting>
  <conditionalFormatting sqref="F295">
    <cfRule type="duplicateValues" dxfId="203" priority="226"/>
  </conditionalFormatting>
  <conditionalFormatting sqref="F295">
    <cfRule type="duplicateValues" dxfId="202" priority="225"/>
  </conditionalFormatting>
  <conditionalFormatting sqref="F295">
    <cfRule type="duplicateValues" dxfId="201" priority="224"/>
  </conditionalFormatting>
  <conditionalFormatting sqref="F295">
    <cfRule type="duplicateValues" dxfId="200" priority="223"/>
  </conditionalFormatting>
  <conditionalFormatting sqref="F166">
    <cfRule type="duplicateValues" dxfId="199" priority="140"/>
  </conditionalFormatting>
  <conditionalFormatting sqref="F166">
    <cfRule type="duplicateValues" dxfId="198" priority="139"/>
  </conditionalFormatting>
  <conditionalFormatting sqref="F166">
    <cfRule type="duplicateValues" dxfId="197" priority="138"/>
  </conditionalFormatting>
  <conditionalFormatting sqref="F166">
    <cfRule type="duplicateValues" dxfId="196" priority="137"/>
  </conditionalFormatting>
  <conditionalFormatting sqref="F166">
    <cfRule type="duplicateValues" dxfId="195" priority="136"/>
  </conditionalFormatting>
  <conditionalFormatting sqref="F166">
    <cfRule type="duplicateValues" dxfId="194" priority="135"/>
  </conditionalFormatting>
  <conditionalFormatting sqref="F166">
    <cfRule type="duplicateValues" dxfId="193" priority="134"/>
  </conditionalFormatting>
  <conditionalFormatting sqref="F166">
    <cfRule type="duplicateValues" dxfId="192" priority="133"/>
  </conditionalFormatting>
  <conditionalFormatting sqref="F166">
    <cfRule type="duplicateValues" dxfId="191" priority="132"/>
  </conditionalFormatting>
  <conditionalFormatting sqref="F181">
    <cfRule type="duplicateValues" dxfId="190" priority="131"/>
  </conditionalFormatting>
  <conditionalFormatting sqref="F181">
    <cfRule type="duplicateValues" dxfId="189" priority="130"/>
  </conditionalFormatting>
  <conditionalFormatting sqref="F181">
    <cfRule type="duplicateValues" dxfId="188" priority="129"/>
  </conditionalFormatting>
  <conditionalFormatting sqref="F181">
    <cfRule type="duplicateValues" dxfId="187" priority="128"/>
  </conditionalFormatting>
  <conditionalFormatting sqref="F181">
    <cfRule type="duplicateValues" dxfId="186" priority="127"/>
  </conditionalFormatting>
  <conditionalFormatting sqref="F181">
    <cfRule type="duplicateValues" dxfId="185" priority="126"/>
  </conditionalFormatting>
  <conditionalFormatting sqref="F181">
    <cfRule type="duplicateValues" dxfId="184" priority="125"/>
  </conditionalFormatting>
  <conditionalFormatting sqref="F181">
    <cfRule type="duplicateValues" dxfId="183" priority="124"/>
  </conditionalFormatting>
  <conditionalFormatting sqref="F181">
    <cfRule type="duplicateValues" dxfId="182" priority="123"/>
  </conditionalFormatting>
  <conditionalFormatting sqref="F72">
    <cfRule type="duplicateValues" dxfId="181" priority="104"/>
  </conditionalFormatting>
  <conditionalFormatting sqref="F72">
    <cfRule type="duplicateValues" dxfId="180" priority="103"/>
  </conditionalFormatting>
  <conditionalFormatting sqref="F72">
    <cfRule type="duplicateValues" dxfId="179" priority="102"/>
  </conditionalFormatting>
  <conditionalFormatting sqref="F72">
    <cfRule type="duplicateValues" dxfId="178" priority="101"/>
  </conditionalFormatting>
  <conditionalFormatting sqref="F72">
    <cfRule type="duplicateValues" dxfId="177" priority="100"/>
  </conditionalFormatting>
  <conditionalFormatting sqref="F72">
    <cfRule type="duplicateValues" dxfId="176" priority="99"/>
  </conditionalFormatting>
  <conditionalFormatting sqref="F72">
    <cfRule type="duplicateValues" dxfId="175" priority="98"/>
  </conditionalFormatting>
  <conditionalFormatting sqref="F72">
    <cfRule type="duplicateValues" dxfId="174" priority="97"/>
  </conditionalFormatting>
  <conditionalFormatting sqref="F72">
    <cfRule type="duplicateValues" dxfId="173" priority="96"/>
  </conditionalFormatting>
  <conditionalFormatting sqref="F72">
    <cfRule type="duplicateValues" dxfId="172" priority="95"/>
  </conditionalFormatting>
  <conditionalFormatting sqref="F57">
    <cfRule type="duplicateValues" dxfId="171" priority="94"/>
  </conditionalFormatting>
  <conditionalFormatting sqref="F57">
    <cfRule type="duplicateValues" dxfId="170" priority="93"/>
  </conditionalFormatting>
  <conditionalFormatting sqref="F57">
    <cfRule type="duplicateValues" dxfId="169" priority="92"/>
  </conditionalFormatting>
  <conditionalFormatting sqref="F57">
    <cfRule type="duplicateValues" dxfId="168" priority="91"/>
  </conditionalFormatting>
  <conditionalFormatting sqref="F57">
    <cfRule type="duplicateValues" dxfId="167" priority="90"/>
  </conditionalFormatting>
  <conditionalFormatting sqref="F57">
    <cfRule type="duplicateValues" dxfId="166" priority="89"/>
  </conditionalFormatting>
  <conditionalFormatting sqref="F57">
    <cfRule type="duplicateValues" dxfId="165" priority="88"/>
  </conditionalFormatting>
  <conditionalFormatting sqref="F57">
    <cfRule type="duplicateValues" dxfId="164" priority="87"/>
  </conditionalFormatting>
  <conditionalFormatting sqref="F57">
    <cfRule type="duplicateValues" dxfId="163" priority="86"/>
  </conditionalFormatting>
  <conditionalFormatting sqref="F57">
    <cfRule type="duplicateValues" dxfId="162" priority="85"/>
  </conditionalFormatting>
  <conditionalFormatting sqref="F334">
    <cfRule type="duplicateValues" dxfId="161" priority="82"/>
  </conditionalFormatting>
  <conditionalFormatting sqref="F334">
    <cfRule type="duplicateValues" dxfId="160" priority="81"/>
  </conditionalFormatting>
  <conditionalFormatting sqref="F334">
    <cfRule type="duplicateValues" dxfId="159" priority="80"/>
  </conditionalFormatting>
  <conditionalFormatting sqref="F334">
    <cfRule type="duplicateValues" dxfId="158" priority="79"/>
  </conditionalFormatting>
  <conditionalFormatting sqref="F334">
    <cfRule type="duplicateValues" dxfId="157" priority="78"/>
  </conditionalFormatting>
  <conditionalFormatting sqref="F334">
    <cfRule type="duplicateValues" dxfId="156" priority="77"/>
  </conditionalFormatting>
  <conditionalFormatting sqref="F334">
    <cfRule type="duplicateValues" dxfId="155" priority="76"/>
  </conditionalFormatting>
  <conditionalFormatting sqref="F334">
    <cfRule type="duplicateValues" dxfId="154" priority="75"/>
  </conditionalFormatting>
  <conditionalFormatting sqref="F334">
    <cfRule type="duplicateValues" dxfId="153" priority="74"/>
  </conditionalFormatting>
  <conditionalFormatting sqref="F349">
    <cfRule type="duplicateValues" dxfId="152" priority="71"/>
  </conditionalFormatting>
  <conditionalFormatting sqref="F349">
    <cfRule type="duplicateValues" dxfId="151" priority="70"/>
  </conditionalFormatting>
  <conditionalFormatting sqref="F349">
    <cfRule type="duplicateValues" dxfId="150" priority="69"/>
  </conditionalFormatting>
  <conditionalFormatting sqref="F349">
    <cfRule type="duplicateValues" dxfId="149" priority="68"/>
  </conditionalFormatting>
  <conditionalFormatting sqref="F349">
    <cfRule type="duplicateValues" dxfId="148" priority="67"/>
  </conditionalFormatting>
  <conditionalFormatting sqref="F349">
    <cfRule type="duplicateValues" dxfId="147" priority="66"/>
  </conditionalFormatting>
  <conditionalFormatting sqref="F349">
    <cfRule type="duplicateValues" dxfId="146" priority="65"/>
  </conditionalFormatting>
  <conditionalFormatting sqref="F349">
    <cfRule type="duplicateValues" dxfId="145" priority="64"/>
  </conditionalFormatting>
  <conditionalFormatting sqref="F349">
    <cfRule type="duplicateValues" dxfId="144" priority="63"/>
  </conditionalFormatting>
  <conditionalFormatting sqref="F128">
    <cfRule type="duplicateValues" dxfId="143" priority="61"/>
  </conditionalFormatting>
  <conditionalFormatting sqref="F128">
    <cfRule type="duplicateValues" dxfId="142" priority="60"/>
  </conditionalFormatting>
  <conditionalFormatting sqref="F128">
    <cfRule type="duplicateValues" dxfId="141" priority="59"/>
  </conditionalFormatting>
  <conditionalFormatting sqref="F128">
    <cfRule type="duplicateValues" dxfId="140" priority="58"/>
  </conditionalFormatting>
  <conditionalFormatting sqref="F128">
    <cfRule type="duplicateValues" dxfId="139" priority="57"/>
  </conditionalFormatting>
  <conditionalFormatting sqref="F128">
    <cfRule type="duplicateValues" dxfId="138" priority="56"/>
  </conditionalFormatting>
  <conditionalFormatting sqref="F128">
    <cfRule type="duplicateValues" dxfId="137" priority="55"/>
  </conditionalFormatting>
  <conditionalFormatting sqref="F128">
    <cfRule type="duplicateValues" dxfId="136" priority="62"/>
  </conditionalFormatting>
  <conditionalFormatting sqref="F144">
    <cfRule type="duplicateValues" dxfId="135" priority="53"/>
  </conditionalFormatting>
  <conditionalFormatting sqref="F144">
    <cfRule type="duplicateValues" dxfId="134" priority="52"/>
  </conditionalFormatting>
  <conditionalFormatting sqref="F144">
    <cfRule type="duplicateValues" dxfId="133" priority="51"/>
  </conditionalFormatting>
  <conditionalFormatting sqref="F144">
    <cfRule type="duplicateValues" dxfId="132" priority="50"/>
  </conditionalFormatting>
  <conditionalFormatting sqref="F144">
    <cfRule type="duplicateValues" dxfId="131" priority="49"/>
  </conditionalFormatting>
  <conditionalFormatting sqref="F144">
    <cfRule type="duplicateValues" dxfId="130" priority="48"/>
  </conditionalFormatting>
  <conditionalFormatting sqref="F144">
    <cfRule type="duplicateValues" dxfId="129" priority="47"/>
  </conditionalFormatting>
  <conditionalFormatting sqref="F144">
    <cfRule type="duplicateValues" dxfId="128" priority="54"/>
  </conditionalFormatting>
  <conditionalFormatting sqref="F404">
    <cfRule type="duplicateValues" dxfId="127" priority="22"/>
    <cfRule type="duplicateValues" dxfId="126" priority="23"/>
  </conditionalFormatting>
  <conditionalFormatting sqref="F404">
    <cfRule type="duplicateValues" dxfId="125" priority="21"/>
  </conditionalFormatting>
  <conditionalFormatting sqref="F404">
    <cfRule type="duplicateValues" dxfId="124" priority="20"/>
  </conditionalFormatting>
  <conditionalFormatting sqref="F404">
    <cfRule type="duplicateValues" dxfId="123" priority="19"/>
  </conditionalFormatting>
  <conditionalFormatting sqref="F404">
    <cfRule type="duplicateValues" dxfId="122" priority="18"/>
  </conditionalFormatting>
  <conditionalFormatting sqref="F404">
    <cfRule type="duplicateValues" dxfId="121" priority="17"/>
  </conditionalFormatting>
  <conditionalFormatting sqref="F404">
    <cfRule type="duplicateValues" dxfId="120" priority="16"/>
  </conditionalFormatting>
  <conditionalFormatting sqref="F404">
    <cfRule type="duplicateValues" dxfId="119" priority="15"/>
  </conditionalFormatting>
  <conditionalFormatting sqref="F404">
    <cfRule type="duplicateValues" dxfId="118" priority="14"/>
  </conditionalFormatting>
  <conditionalFormatting sqref="F404">
    <cfRule type="duplicateValues" dxfId="117" priority="13"/>
  </conditionalFormatting>
  <conditionalFormatting sqref="F404">
    <cfRule type="duplicateValues" dxfId="116" priority="12"/>
  </conditionalFormatting>
  <conditionalFormatting sqref="F404">
    <cfRule type="duplicateValues" dxfId="115" priority="11"/>
  </conditionalFormatting>
  <conditionalFormatting sqref="F404">
    <cfRule type="duplicateValues" dxfId="114" priority="10"/>
  </conditionalFormatting>
  <conditionalFormatting sqref="F404">
    <cfRule type="duplicateValues" dxfId="113" priority="9"/>
  </conditionalFormatting>
  <conditionalFormatting sqref="F404">
    <cfRule type="duplicateValues" dxfId="112" priority="8"/>
  </conditionalFormatting>
  <conditionalFormatting sqref="F406">
    <cfRule type="duplicateValues" dxfId="111" priority="6"/>
  </conditionalFormatting>
  <conditionalFormatting sqref="F406">
    <cfRule type="duplicateValues" dxfId="110" priority="5"/>
  </conditionalFormatting>
  <conditionalFormatting sqref="F406">
    <cfRule type="duplicateValues" dxfId="109" priority="7"/>
  </conditionalFormatting>
  <conditionalFormatting sqref="F406">
    <cfRule type="duplicateValues" dxfId="108" priority="4"/>
  </conditionalFormatting>
  <conditionalFormatting sqref="F406">
    <cfRule type="duplicateValues" dxfId="107" priority="3"/>
  </conditionalFormatting>
  <conditionalFormatting sqref="F406">
    <cfRule type="duplicateValues" dxfId="106" priority="2"/>
  </conditionalFormatting>
  <conditionalFormatting sqref="F406">
    <cfRule type="duplicateValues" dxfId="105" priority="1"/>
  </conditionalFormatting>
  <pageMargins left="0.59055118110236227" right="0" top="0" bottom="0" header="0.31496062992125984" footer="0.31496062992125984"/>
  <pageSetup paperSize="9" scale="65" orientation="portrait" r:id="rId1"/>
  <rowBreaks count="5" manualBreakCount="5">
    <brk id="77" max="16383" man="1"/>
    <brk id="149" max="7" man="1"/>
    <brk id="205" max="16383" man="1"/>
    <brk id="277" max="16383" man="1"/>
    <brk id="3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CCFF"/>
  </sheetPr>
  <dimension ref="A1:H253"/>
  <sheetViews>
    <sheetView view="pageBreakPreview" topLeftCell="A217" zoomScale="87" zoomScaleNormal="100" zoomScaleSheetLayoutView="87" workbookViewId="0">
      <selection activeCell="F248" sqref="F248"/>
    </sheetView>
  </sheetViews>
  <sheetFormatPr defaultRowHeight="14.25" x14ac:dyDescent="0.25"/>
  <cols>
    <col min="1" max="1" width="12.140625" style="118" customWidth="1"/>
    <col min="2" max="4" width="7.28515625" style="30" customWidth="1"/>
    <col min="5" max="5" width="7.28515625" style="11" customWidth="1"/>
    <col min="6" max="6" width="63.42578125" style="71" customWidth="1"/>
    <col min="7" max="7" width="10.5703125" style="71" customWidth="1"/>
    <col min="8" max="8" width="4.5703125" style="3" hidden="1" customWidth="1"/>
    <col min="9" max="244" width="9.140625" style="3"/>
    <col min="245" max="245" width="8" style="3" customWidth="1"/>
    <col min="246" max="246" width="56.5703125" style="3" customWidth="1"/>
    <col min="247" max="247" width="10.7109375" style="3" customWidth="1"/>
    <col min="248" max="250" width="5" style="3" customWidth="1"/>
    <col min="251" max="251" width="7.5703125" style="3" customWidth="1"/>
    <col min="252" max="259" width="5" style="3" customWidth="1"/>
    <col min="260" max="500" width="9.140625" style="3"/>
    <col min="501" max="501" width="8" style="3" customWidth="1"/>
    <col min="502" max="502" width="56.5703125" style="3" customWidth="1"/>
    <col min="503" max="503" width="10.7109375" style="3" customWidth="1"/>
    <col min="504" max="506" width="5" style="3" customWidth="1"/>
    <col min="507" max="507" width="7.5703125" style="3" customWidth="1"/>
    <col min="508" max="515" width="5" style="3" customWidth="1"/>
    <col min="516" max="756" width="9.140625" style="3"/>
    <col min="757" max="757" width="8" style="3" customWidth="1"/>
    <col min="758" max="758" width="56.5703125" style="3" customWidth="1"/>
    <col min="759" max="759" width="10.7109375" style="3" customWidth="1"/>
    <col min="760" max="762" width="5" style="3" customWidth="1"/>
    <col min="763" max="763" width="7.5703125" style="3" customWidth="1"/>
    <col min="764" max="771" width="5" style="3" customWidth="1"/>
    <col min="772" max="1012" width="9.140625" style="3"/>
    <col min="1013" max="1013" width="8" style="3" customWidth="1"/>
    <col min="1014" max="1014" width="56.5703125" style="3" customWidth="1"/>
    <col min="1015" max="1015" width="10.7109375" style="3" customWidth="1"/>
    <col min="1016" max="1018" width="5" style="3" customWidth="1"/>
    <col min="1019" max="1019" width="7.5703125" style="3" customWidth="1"/>
    <col min="1020" max="1027" width="5" style="3" customWidth="1"/>
    <col min="1028" max="1268" width="9.140625" style="3"/>
    <col min="1269" max="1269" width="8" style="3" customWidth="1"/>
    <col min="1270" max="1270" width="56.5703125" style="3" customWidth="1"/>
    <col min="1271" max="1271" width="10.7109375" style="3" customWidth="1"/>
    <col min="1272" max="1274" width="5" style="3" customWidth="1"/>
    <col min="1275" max="1275" width="7.5703125" style="3" customWidth="1"/>
    <col min="1276" max="1283" width="5" style="3" customWidth="1"/>
    <col min="1284" max="1524" width="9.140625" style="3"/>
    <col min="1525" max="1525" width="8" style="3" customWidth="1"/>
    <col min="1526" max="1526" width="56.5703125" style="3" customWidth="1"/>
    <col min="1527" max="1527" width="10.7109375" style="3" customWidth="1"/>
    <col min="1528" max="1530" width="5" style="3" customWidth="1"/>
    <col min="1531" max="1531" width="7.5703125" style="3" customWidth="1"/>
    <col min="1532" max="1539" width="5" style="3" customWidth="1"/>
    <col min="1540" max="1780" width="9.140625" style="3"/>
    <col min="1781" max="1781" width="8" style="3" customWidth="1"/>
    <col min="1782" max="1782" width="56.5703125" style="3" customWidth="1"/>
    <col min="1783" max="1783" width="10.7109375" style="3" customWidth="1"/>
    <col min="1784" max="1786" width="5" style="3" customWidth="1"/>
    <col min="1787" max="1787" width="7.5703125" style="3" customWidth="1"/>
    <col min="1788" max="1795" width="5" style="3" customWidth="1"/>
    <col min="1796" max="2036" width="9.140625" style="3"/>
    <col min="2037" max="2037" width="8" style="3" customWidth="1"/>
    <col min="2038" max="2038" width="56.5703125" style="3" customWidth="1"/>
    <col min="2039" max="2039" width="10.7109375" style="3" customWidth="1"/>
    <col min="2040" max="2042" width="5" style="3" customWidth="1"/>
    <col min="2043" max="2043" width="7.5703125" style="3" customWidth="1"/>
    <col min="2044" max="2051" width="5" style="3" customWidth="1"/>
    <col min="2052" max="2292" width="9.140625" style="3"/>
    <col min="2293" max="2293" width="8" style="3" customWidth="1"/>
    <col min="2294" max="2294" width="56.5703125" style="3" customWidth="1"/>
    <col min="2295" max="2295" width="10.7109375" style="3" customWidth="1"/>
    <col min="2296" max="2298" width="5" style="3" customWidth="1"/>
    <col min="2299" max="2299" width="7.5703125" style="3" customWidth="1"/>
    <col min="2300" max="2307" width="5" style="3" customWidth="1"/>
    <col min="2308" max="2548" width="9.140625" style="3"/>
    <col min="2549" max="2549" width="8" style="3" customWidth="1"/>
    <col min="2550" max="2550" width="56.5703125" style="3" customWidth="1"/>
    <col min="2551" max="2551" width="10.7109375" style="3" customWidth="1"/>
    <col min="2552" max="2554" width="5" style="3" customWidth="1"/>
    <col min="2555" max="2555" width="7.5703125" style="3" customWidth="1"/>
    <col min="2556" max="2563" width="5" style="3" customWidth="1"/>
    <col min="2564" max="2804" width="9.140625" style="3"/>
    <col min="2805" max="2805" width="8" style="3" customWidth="1"/>
    <col min="2806" max="2806" width="56.5703125" style="3" customWidth="1"/>
    <col min="2807" max="2807" width="10.7109375" style="3" customWidth="1"/>
    <col min="2808" max="2810" width="5" style="3" customWidth="1"/>
    <col min="2811" max="2811" width="7.5703125" style="3" customWidth="1"/>
    <col min="2812" max="2819" width="5" style="3" customWidth="1"/>
    <col min="2820" max="3060" width="9.140625" style="3"/>
    <col min="3061" max="3061" width="8" style="3" customWidth="1"/>
    <col min="3062" max="3062" width="56.5703125" style="3" customWidth="1"/>
    <col min="3063" max="3063" width="10.7109375" style="3" customWidth="1"/>
    <col min="3064" max="3066" width="5" style="3" customWidth="1"/>
    <col min="3067" max="3067" width="7.5703125" style="3" customWidth="1"/>
    <col min="3068" max="3075" width="5" style="3" customWidth="1"/>
    <col min="3076" max="3316" width="9.140625" style="3"/>
    <col min="3317" max="3317" width="8" style="3" customWidth="1"/>
    <col min="3318" max="3318" width="56.5703125" style="3" customWidth="1"/>
    <col min="3319" max="3319" width="10.7109375" style="3" customWidth="1"/>
    <col min="3320" max="3322" width="5" style="3" customWidth="1"/>
    <col min="3323" max="3323" width="7.5703125" style="3" customWidth="1"/>
    <col min="3324" max="3331" width="5" style="3" customWidth="1"/>
    <col min="3332" max="3572" width="9.140625" style="3"/>
    <col min="3573" max="3573" width="8" style="3" customWidth="1"/>
    <col min="3574" max="3574" width="56.5703125" style="3" customWidth="1"/>
    <col min="3575" max="3575" width="10.7109375" style="3" customWidth="1"/>
    <col min="3576" max="3578" width="5" style="3" customWidth="1"/>
    <col min="3579" max="3579" width="7.5703125" style="3" customWidth="1"/>
    <col min="3580" max="3587" width="5" style="3" customWidth="1"/>
    <col min="3588" max="3828" width="9.140625" style="3"/>
    <col min="3829" max="3829" width="8" style="3" customWidth="1"/>
    <col min="3830" max="3830" width="56.5703125" style="3" customWidth="1"/>
    <col min="3831" max="3831" width="10.7109375" style="3" customWidth="1"/>
    <col min="3832" max="3834" width="5" style="3" customWidth="1"/>
    <col min="3835" max="3835" width="7.5703125" style="3" customWidth="1"/>
    <col min="3836" max="3843" width="5" style="3" customWidth="1"/>
    <col min="3844" max="4084" width="9.140625" style="3"/>
    <col min="4085" max="4085" width="8" style="3" customWidth="1"/>
    <col min="4086" max="4086" width="56.5703125" style="3" customWidth="1"/>
    <col min="4087" max="4087" width="10.7109375" style="3" customWidth="1"/>
    <col min="4088" max="4090" width="5" style="3" customWidth="1"/>
    <col min="4091" max="4091" width="7.5703125" style="3" customWidth="1"/>
    <col min="4092" max="4099" width="5" style="3" customWidth="1"/>
    <col min="4100" max="4340" width="9.140625" style="3"/>
    <col min="4341" max="4341" width="8" style="3" customWidth="1"/>
    <col min="4342" max="4342" width="56.5703125" style="3" customWidth="1"/>
    <col min="4343" max="4343" width="10.7109375" style="3" customWidth="1"/>
    <col min="4344" max="4346" width="5" style="3" customWidth="1"/>
    <col min="4347" max="4347" width="7.5703125" style="3" customWidth="1"/>
    <col min="4348" max="4355" width="5" style="3" customWidth="1"/>
    <col min="4356" max="4596" width="9.140625" style="3"/>
    <col min="4597" max="4597" width="8" style="3" customWidth="1"/>
    <col min="4598" max="4598" width="56.5703125" style="3" customWidth="1"/>
    <col min="4599" max="4599" width="10.7109375" style="3" customWidth="1"/>
    <col min="4600" max="4602" width="5" style="3" customWidth="1"/>
    <col min="4603" max="4603" width="7.5703125" style="3" customWidth="1"/>
    <col min="4604" max="4611" width="5" style="3" customWidth="1"/>
    <col min="4612" max="4852" width="9.140625" style="3"/>
    <col min="4853" max="4853" width="8" style="3" customWidth="1"/>
    <col min="4854" max="4854" width="56.5703125" style="3" customWidth="1"/>
    <col min="4855" max="4855" width="10.7109375" style="3" customWidth="1"/>
    <col min="4856" max="4858" width="5" style="3" customWidth="1"/>
    <col min="4859" max="4859" width="7.5703125" style="3" customWidth="1"/>
    <col min="4860" max="4867" width="5" style="3" customWidth="1"/>
    <col min="4868" max="5108" width="9.140625" style="3"/>
    <col min="5109" max="5109" width="8" style="3" customWidth="1"/>
    <col min="5110" max="5110" width="56.5703125" style="3" customWidth="1"/>
    <col min="5111" max="5111" width="10.7109375" style="3" customWidth="1"/>
    <col min="5112" max="5114" width="5" style="3" customWidth="1"/>
    <col min="5115" max="5115" width="7.5703125" style="3" customWidth="1"/>
    <col min="5116" max="5123" width="5" style="3" customWidth="1"/>
    <col min="5124" max="5364" width="9.140625" style="3"/>
    <col min="5365" max="5365" width="8" style="3" customWidth="1"/>
    <col min="5366" max="5366" width="56.5703125" style="3" customWidth="1"/>
    <col min="5367" max="5367" width="10.7109375" style="3" customWidth="1"/>
    <col min="5368" max="5370" width="5" style="3" customWidth="1"/>
    <col min="5371" max="5371" width="7.5703125" style="3" customWidth="1"/>
    <col min="5372" max="5379" width="5" style="3" customWidth="1"/>
    <col min="5380" max="5620" width="9.140625" style="3"/>
    <col min="5621" max="5621" width="8" style="3" customWidth="1"/>
    <col min="5622" max="5622" width="56.5703125" style="3" customWidth="1"/>
    <col min="5623" max="5623" width="10.7109375" style="3" customWidth="1"/>
    <col min="5624" max="5626" width="5" style="3" customWidth="1"/>
    <col min="5627" max="5627" width="7.5703125" style="3" customWidth="1"/>
    <col min="5628" max="5635" width="5" style="3" customWidth="1"/>
    <col min="5636" max="5876" width="9.140625" style="3"/>
    <col min="5877" max="5877" width="8" style="3" customWidth="1"/>
    <col min="5878" max="5878" width="56.5703125" style="3" customWidth="1"/>
    <col min="5879" max="5879" width="10.7109375" style="3" customWidth="1"/>
    <col min="5880" max="5882" width="5" style="3" customWidth="1"/>
    <col min="5883" max="5883" width="7.5703125" style="3" customWidth="1"/>
    <col min="5884" max="5891" width="5" style="3" customWidth="1"/>
    <col min="5892" max="6132" width="9.140625" style="3"/>
    <col min="6133" max="6133" width="8" style="3" customWidth="1"/>
    <col min="6134" max="6134" width="56.5703125" style="3" customWidth="1"/>
    <col min="6135" max="6135" width="10.7109375" style="3" customWidth="1"/>
    <col min="6136" max="6138" width="5" style="3" customWidth="1"/>
    <col min="6139" max="6139" width="7.5703125" style="3" customWidth="1"/>
    <col min="6140" max="6147" width="5" style="3" customWidth="1"/>
    <col min="6148" max="6388" width="9.140625" style="3"/>
    <col min="6389" max="6389" width="8" style="3" customWidth="1"/>
    <col min="6390" max="6390" width="56.5703125" style="3" customWidth="1"/>
    <col min="6391" max="6391" width="10.7109375" style="3" customWidth="1"/>
    <col min="6392" max="6394" width="5" style="3" customWidth="1"/>
    <col min="6395" max="6395" width="7.5703125" style="3" customWidth="1"/>
    <col min="6396" max="6403" width="5" style="3" customWidth="1"/>
    <col min="6404" max="6644" width="9.140625" style="3"/>
    <col min="6645" max="6645" width="8" style="3" customWidth="1"/>
    <col min="6646" max="6646" width="56.5703125" style="3" customWidth="1"/>
    <col min="6647" max="6647" width="10.7109375" style="3" customWidth="1"/>
    <col min="6648" max="6650" width="5" style="3" customWidth="1"/>
    <col min="6651" max="6651" width="7.5703125" style="3" customWidth="1"/>
    <col min="6652" max="6659" width="5" style="3" customWidth="1"/>
    <col min="6660" max="6900" width="9.140625" style="3"/>
    <col min="6901" max="6901" width="8" style="3" customWidth="1"/>
    <col min="6902" max="6902" width="56.5703125" style="3" customWidth="1"/>
    <col min="6903" max="6903" width="10.7109375" style="3" customWidth="1"/>
    <col min="6904" max="6906" width="5" style="3" customWidth="1"/>
    <col min="6907" max="6907" width="7.5703125" style="3" customWidth="1"/>
    <col min="6908" max="6915" width="5" style="3" customWidth="1"/>
    <col min="6916" max="7156" width="9.140625" style="3"/>
    <col min="7157" max="7157" width="8" style="3" customWidth="1"/>
    <col min="7158" max="7158" width="56.5703125" style="3" customWidth="1"/>
    <col min="7159" max="7159" width="10.7109375" style="3" customWidth="1"/>
    <col min="7160" max="7162" width="5" style="3" customWidth="1"/>
    <col min="7163" max="7163" width="7.5703125" style="3" customWidth="1"/>
    <col min="7164" max="7171" width="5" style="3" customWidth="1"/>
    <col min="7172" max="7412" width="9.140625" style="3"/>
    <col min="7413" max="7413" width="8" style="3" customWidth="1"/>
    <col min="7414" max="7414" width="56.5703125" style="3" customWidth="1"/>
    <col min="7415" max="7415" width="10.7109375" style="3" customWidth="1"/>
    <col min="7416" max="7418" width="5" style="3" customWidth="1"/>
    <col min="7419" max="7419" width="7.5703125" style="3" customWidth="1"/>
    <col min="7420" max="7427" width="5" style="3" customWidth="1"/>
    <col min="7428" max="7668" width="9.140625" style="3"/>
    <col min="7669" max="7669" width="8" style="3" customWidth="1"/>
    <col min="7670" max="7670" width="56.5703125" style="3" customWidth="1"/>
    <col min="7671" max="7671" width="10.7109375" style="3" customWidth="1"/>
    <col min="7672" max="7674" width="5" style="3" customWidth="1"/>
    <col min="7675" max="7675" width="7.5703125" style="3" customWidth="1"/>
    <col min="7676" max="7683" width="5" style="3" customWidth="1"/>
    <col min="7684" max="7924" width="9.140625" style="3"/>
    <col min="7925" max="7925" width="8" style="3" customWidth="1"/>
    <col min="7926" max="7926" width="56.5703125" style="3" customWidth="1"/>
    <col min="7927" max="7927" width="10.7109375" style="3" customWidth="1"/>
    <col min="7928" max="7930" width="5" style="3" customWidth="1"/>
    <col min="7931" max="7931" width="7.5703125" style="3" customWidth="1"/>
    <col min="7932" max="7939" width="5" style="3" customWidth="1"/>
    <col min="7940" max="8180" width="9.140625" style="3"/>
    <col min="8181" max="8181" width="8" style="3" customWidth="1"/>
    <col min="8182" max="8182" width="56.5703125" style="3" customWidth="1"/>
    <col min="8183" max="8183" width="10.7109375" style="3" customWidth="1"/>
    <col min="8184" max="8186" width="5" style="3" customWidth="1"/>
    <col min="8187" max="8187" width="7.5703125" style="3" customWidth="1"/>
    <col min="8188" max="8195" width="5" style="3" customWidth="1"/>
    <col min="8196" max="8436" width="9.140625" style="3"/>
    <col min="8437" max="8437" width="8" style="3" customWidth="1"/>
    <col min="8438" max="8438" width="56.5703125" style="3" customWidth="1"/>
    <col min="8439" max="8439" width="10.7109375" style="3" customWidth="1"/>
    <col min="8440" max="8442" width="5" style="3" customWidth="1"/>
    <col min="8443" max="8443" width="7.5703125" style="3" customWidth="1"/>
    <col min="8444" max="8451" width="5" style="3" customWidth="1"/>
    <col min="8452" max="8692" width="9.140625" style="3"/>
    <col min="8693" max="8693" width="8" style="3" customWidth="1"/>
    <col min="8694" max="8694" width="56.5703125" style="3" customWidth="1"/>
    <col min="8695" max="8695" width="10.7109375" style="3" customWidth="1"/>
    <col min="8696" max="8698" width="5" style="3" customWidth="1"/>
    <col min="8699" max="8699" width="7.5703125" style="3" customWidth="1"/>
    <col min="8700" max="8707" width="5" style="3" customWidth="1"/>
    <col min="8708" max="8948" width="9.140625" style="3"/>
    <col min="8949" max="8949" width="8" style="3" customWidth="1"/>
    <col min="8950" max="8950" width="56.5703125" style="3" customWidth="1"/>
    <col min="8951" max="8951" width="10.7109375" style="3" customWidth="1"/>
    <col min="8952" max="8954" width="5" style="3" customWidth="1"/>
    <col min="8955" max="8955" width="7.5703125" style="3" customWidth="1"/>
    <col min="8956" max="8963" width="5" style="3" customWidth="1"/>
    <col min="8964" max="9204" width="9.140625" style="3"/>
    <col min="9205" max="9205" width="8" style="3" customWidth="1"/>
    <col min="9206" max="9206" width="56.5703125" style="3" customWidth="1"/>
    <col min="9207" max="9207" width="10.7109375" style="3" customWidth="1"/>
    <col min="9208" max="9210" width="5" style="3" customWidth="1"/>
    <col min="9211" max="9211" width="7.5703125" style="3" customWidth="1"/>
    <col min="9212" max="9219" width="5" style="3" customWidth="1"/>
    <col min="9220" max="9460" width="9.140625" style="3"/>
    <col min="9461" max="9461" width="8" style="3" customWidth="1"/>
    <col min="9462" max="9462" width="56.5703125" style="3" customWidth="1"/>
    <col min="9463" max="9463" width="10.7109375" style="3" customWidth="1"/>
    <col min="9464" max="9466" width="5" style="3" customWidth="1"/>
    <col min="9467" max="9467" width="7.5703125" style="3" customWidth="1"/>
    <col min="9468" max="9475" width="5" style="3" customWidth="1"/>
    <col min="9476" max="9716" width="9.140625" style="3"/>
    <col min="9717" max="9717" width="8" style="3" customWidth="1"/>
    <col min="9718" max="9718" width="56.5703125" style="3" customWidth="1"/>
    <col min="9719" max="9719" width="10.7109375" style="3" customWidth="1"/>
    <col min="9720" max="9722" width="5" style="3" customWidth="1"/>
    <col min="9723" max="9723" width="7.5703125" style="3" customWidth="1"/>
    <col min="9724" max="9731" width="5" style="3" customWidth="1"/>
    <col min="9732" max="9972" width="9.140625" style="3"/>
    <col min="9973" max="9973" width="8" style="3" customWidth="1"/>
    <col min="9974" max="9974" width="56.5703125" style="3" customWidth="1"/>
    <col min="9975" max="9975" width="10.7109375" style="3" customWidth="1"/>
    <col min="9976" max="9978" width="5" style="3" customWidth="1"/>
    <col min="9979" max="9979" width="7.5703125" style="3" customWidth="1"/>
    <col min="9980" max="9987" width="5" style="3" customWidth="1"/>
    <col min="9988" max="10228" width="9.140625" style="3"/>
    <col min="10229" max="10229" width="8" style="3" customWidth="1"/>
    <col min="10230" max="10230" width="56.5703125" style="3" customWidth="1"/>
    <col min="10231" max="10231" width="10.7109375" style="3" customWidth="1"/>
    <col min="10232" max="10234" width="5" style="3" customWidth="1"/>
    <col min="10235" max="10235" width="7.5703125" style="3" customWidth="1"/>
    <col min="10236" max="10243" width="5" style="3" customWidth="1"/>
    <col min="10244" max="10484" width="9.140625" style="3"/>
    <col min="10485" max="10485" width="8" style="3" customWidth="1"/>
    <col min="10486" max="10486" width="56.5703125" style="3" customWidth="1"/>
    <col min="10487" max="10487" width="10.7109375" style="3" customWidth="1"/>
    <col min="10488" max="10490" width="5" style="3" customWidth="1"/>
    <col min="10491" max="10491" width="7.5703125" style="3" customWidth="1"/>
    <col min="10492" max="10499" width="5" style="3" customWidth="1"/>
    <col min="10500" max="10740" width="9.140625" style="3"/>
    <col min="10741" max="10741" width="8" style="3" customWidth="1"/>
    <col min="10742" max="10742" width="56.5703125" style="3" customWidth="1"/>
    <col min="10743" max="10743" width="10.7109375" style="3" customWidth="1"/>
    <col min="10744" max="10746" width="5" style="3" customWidth="1"/>
    <col min="10747" max="10747" width="7.5703125" style="3" customWidth="1"/>
    <col min="10748" max="10755" width="5" style="3" customWidth="1"/>
    <col min="10756" max="10996" width="9.140625" style="3"/>
    <col min="10997" max="10997" width="8" style="3" customWidth="1"/>
    <col min="10998" max="10998" width="56.5703125" style="3" customWidth="1"/>
    <col min="10999" max="10999" width="10.7109375" style="3" customWidth="1"/>
    <col min="11000" max="11002" width="5" style="3" customWidth="1"/>
    <col min="11003" max="11003" width="7.5703125" style="3" customWidth="1"/>
    <col min="11004" max="11011" width="5" style="3" customWidth="1"/>
    <col min="11012" max="11252" width="9.140625" style="3"/>
    <col min="11253" max="11253" width="8" style="3" customWidth="1"/>
    <col min="11254" max="11254" width="56.5703125" style="3" customWidth="1"/>
    <col min="11255" max="11255" width="10.7109375" style="3" customWidth="1"/>
    <col min="11256" max="11258" width="5" style="3" customWidth="1"/>
    <col min="11259" max="11259" width="7.5703125" style="3" customWidth="1"/>
    <col min="11260" max="11267" width="5" style="3" customWidth="1"/>
    <col min="11268" max="11508" width="9.140625" style="3"/>
    <col min="11509" max="11509" width="8" style="3" customWidth="1"/>
    <col min="11510" max="11510" width="56.5703125" style="3" customWidth="1"/>
    <col min="11511" max="11511" width="10.7109375" style="3" customWidth="1"/>
    <col min="11512" max="11514" width="5" style="3" customWidth="1"/>
    <col min="11515" max="11515" width="7.5703125" style="3" customWidth="1"/>
    <col min="11516" max="11523" width="5" style="3" customWidth="1"/>
    <col min="11524" max="11764" width="9.140625" style="3"/>
    <col min="11765" max="11765" width="8" style="3" customWidth="1"/>
    <col min="11766" max="11766" width="56.5703125" style="3" customWidth="1"/>
    <col min="11767" max="11767" width="10.7109375" style="3" customWidth="1"/>
    <col min="11768" max="11770" width="5" style="3" customWidth="1"/>
    <col min="11771" max="11771" width="7.5703125" style="3" customWidth="1"/>
    <col min="11772" max="11779" width="5" style="3" customWidth="1"/>
    <col min="11780" max="12020" width="9.140625" style="3"/>
    <col min="12021" max="12021" width="8" style="3" customWidth="1"/>
    <col min="12022" max="12022" width="56.5703125" style="3" customWidth="1"/>
    <col min="12023" max="12023" width="10.7109375" style="3" customWidth="1"/>
    <col min="12024" max="12026" width="5" style="3" customWidth="1"/>
    <col min="12027" max="12027" width="7.5703125" style="3" customWidth="1"/>
    <col min="12028" max="12035" width="5" style="3" customWidth="1"/>
    <col min="12036" max="12276" width="9.140625" style="3"/>
    <col min="12277" max="12277" width="8" style="3" customWidth="1"/>
    <col min="12278" max="12278" width="56.5703125" style="3" customWidth="1"/>
    <col min="12279" max="12279" width="10.7109375" style="3" customWidth="1"/>
    <col min="12280" max="12282" width="5" style="3" customWidth="1"/>
    <col min="12283" max="12283" width="7.5703125" style="3" customWidth="1"/>
    <col min="12284" max="12291" width="5" style="3" customWidth="1"/>
    <col min="12292" max="12532" width="9.140625" style="3"/>
    <col min="12533" max="12533" width="8" style="3" customWidth="1"/>
    <col min="12534" max="12534" width="56.5703125" style="3" customWidth="1"/>
    <col min="12535" max="12535" width="10.7109375" style="3" customWidth="1"/>
    <col min="12536" max="12538" width="5" style="3" customWidth="1"/>
    <col min="12539" max="12539" width="7.5703125" style="3" customWidth="1"/>
    <col min="12540" max="12547" width="5" style="3" customWidth="1"/>
    <col min="12548" max="12788" width="9.140625" style="3"/>
    <col min="12789" max="12789" width="8" style="3" customWidth="1"/>
    <col min="12790" max="12790" width="56.5703125" style="3" customWidth="1"/>
    <col min="12791" max="12791" width="10.7109375" style="3" customWidth="1"/>
    <col min="12792" max="12794" width="5" style="3" customWidth="1"/>
    <col min="12795" max="12795" width="7.5703125" style="3" customWidth="1"/>
    <col min="12796" max="12803" width="5" style="3" customWidth="1"/>
    <col min="12804" max="13044" width="9.140625" style="3"/>
    <col min="13045" max="13045" width="8" style="3" customWidth="1"/>
    <col min="13046" max="13046" width="56.5703125" style="3" customWidth="1"/>
    <col min="13047" max="13047" width="10.7109375" style="3" customWidth="1"/>
    <col min="13048" max="13050" width="5" style="3" customWidth="1"/>
    <col min="13051" max="13051" width="7.5703125" style="3" customWidth="1"/>
    <col min="13052" max="13059" width="5" style="3" customWidth="1"/>
    <col min="13060" max="13300" width="9.140625" style="3"/>
    <col min="13301" max="13301" width="8" style="3" customWidth="1"/>
    <col min="13302" max="13302" width="56.5703125" style="3" customWidth="1"/>
    <col min="13303" max="13303" width="10.7109375" style="3" customWidth="1"/>
    <col min="13304" max="13306" width="5" style="3" customWidth="1"/>
    <col min="13307" max="13307" width="7.5703125" style="3" customWidth="1"/>
    <col min="13308" max="13315" width="5" style="3" customWidth="1"/>
    <col min="13316" max="13556" width="9.140625" style="3"/>
    <col min="13557" max="13557" width="8" style="3" customWidth="1"/>
    <col min="13558" max="13558" width="56.5703125" style="3" customWidth="1"/>
    <col min="13559" max="13559" width="10.7109375" style="3" customWidth="1"/>
    <col min="13560" max="13562" width="5" style="3" customWidth="1"/>
    <col min="13563" max="13563" width="7.5703125" style="3" customWidth="1"/>
    <col min="13564" max="13571" width="5" style="3" customWidth="1"/>
    <col min="13572" max="13812" width="9.140625" style="3"/>
    <col min="13813" max="13813" width="8" style="3" customWidth="1"/>
    <col min="13814" max="13814" width="56.5703125" style="3" customWidth="1"/>
    <col min="13815" max="13815" width="10.7109375" style="3" customWidth="1"/>
    <col min="13816" max="13818" width="5" style="3" customWidth="1"/>
    <col min="13819" max="13819" width="7.5703125" style="3" customWidth="1"/>
    <col min="13820" max="13827" width="5" style="3" customWidth="1"/>
    <col min="13828" max="14068" width="9.140625" style="3"/>
    <col min="14069" max="14069" width="8" style="3" customWidth="1"/>
    <col min="14070" max="14070" width="56.5703125" style="3" customWidth="1"/>
    <col min="14071" max="14071" width="10.7109375" style="3" customWidth="1"/>
    <col min="14072" max="14074" width="5" style="3" customWidth="1"/>
    <col min="14075" max="14075" width="7.5703125" style="3" customWidth="1"/>
    <col min="14076" max="14083" width="5" style="3" customWidth="1"/>
    <col min="14084" max="14324" width="9.140625" style="3"/>
    <col min="14325" max="14325" width="8" style="3" customWidth="1"/>
    <col min="14326" max="14326" width="56.5703125" style="3" customWidth="1"/>
    <col min="14327" max="14327" width="10.7109375" style="3" customWidth="1"/>
    <col min="14328" max="14330" width="5" style="3" customWidth="1"/>
    <col min="14331" max="14331" width="7.5703125" style="3" customWidth="1"/>
    <col min="14332" max="14339" width="5" style="3" customWidth="1"/>
    <col min="14340" max="14580" width="9.140625" style="3"/>
    <col min="14581" max="14581" width="8" style="3" customWidth="1"/>
    <col min="14582" max="14582" width="56.5703125" style="3" customWidth="1"/>
    <col min="14583" max="14583" width="10.7109375" style="3" customWidth="1"/>
    <col min="14584" max="14586" width="5" style="3" customWidth="1"/>
    <col min="14587" max="14587" width="7.5703125" style="3" customWidth="1"/>
    <col min="14588" max="14595" width="5" style="3" customWidth="1"/>
    <col min="14596" max="14836" width="9.140625" style="3"/>
    <col min="14837" max="14837" width="8" style="3" customWidth="1"/>
    <col min="14838" max="14838" width="56.5703125" style="3" customWidth="1"/>
    <col min="14839" max="14839" width="10.7109375" style="3" customWidth="1"/>
    <col min="14840" max="14842" width="5" style="3" customWidth="1"/>
    <col min="14843" max="14843" width="7.5703125" style="3" customWidth="1"/>
    <col min="14844" max="14851" width="5" style="3" customWidth="1"/>
    <col min="14852" max="15092" width="9.140625" style="3"/>
    <col min="15093" max="15093" width="8" style="3" customWidth="1"/>
    <col min="15094" max="15094" width="56.5703125" style="3" customWidth="1"/>
    <col min="15095" max="15095" width="10.7109375" style="3" customWidth="1"/>
    <col min="15096" max="15098" width="5" style="3" customWidth="1"/>
    <col min="15099" max="15099" width="7.5703125" style="3" customWidth="1"/>
    <col min="15100" max="15107" width="5" style="3" customWidth="1"/>
    <col min="15108" max="15348" width="9.140625" style="3"/>
    <col min="15349" max="15349" width="8" style="3" customWidth="1"/>
    <col min="15350" max="15350" width="56.5703125" style="3" customWidth="1"/>
    <col min="15351" max="15351" width="10.7109375" style="3" customWidth="1"/>
    <col min="15352" max="15354" width="5" style="3" customWidth="1"/>
    <col min="15355" max="15355" width="7.5703125" style="3" customWidth="1"/>
    <col min="15356" max="15363" width="5" style="3" customWidth="1"/>
    <col min="15364" max="15604" width="9.140625" style="3"/>
    <col min="15605" max="15605" width="8" style="3" customWidth="1"/>
    <col min="15606" max="15606" width="56.5703125" style="3" customWidth="1"/>
    <col min="15607" max="15607" width="10.7109375" style="3" customWidth="1"/>
    <col min="15608" max="15610" width="5" style="3" customWidth="1"/>
    <col min="15611" max="15611" width="7.5703125" style="3" customWidth="1"/>
    <col min="15612" max="15619" width="5" style="3" customWidth="1"/>
    <col min="15620" max="15860" width="9.140625" style="3"/>
    <col min="15861" max="15861" width="8" style="3" customWidth="1"/>
    <col min="15862" max="15862" width="56.5703125" style="3" customWidth="1"/>
    <col min="15863" max="15863" width="10.7109375" style="3" customWidth="1"/>
    <col min="15864" max="15866" width="5" style="3" customWidth="1"/>
    <col min="15867" max="15867" width="7.5703125" style="3" customWidth="1"/>
    <col min="15868" max="15875" width="5" style="3" customWidth="1"/>
    <col min="15876" max="16116" width="9.140625" style="3"/>
    <col min="16117" max="16117" width="8" style="3" customWidth="1"/>
    <col min="16118" max="16118" width="56.5703125" style="3" customWidth="1"/>
    <col min="16119" max="16119" width="10.7109375" style="3" customWidth="1"/>
    <col min="16120" max="16122" width="5" style="3" customWidth="1"/>
    <col min="16123" max="16123" width="7.5703125" style="3" customWidth="1"/>
    <col min="16124" max="16131" width="5" style="3" customWidth="1"/>
    <col min="16132" max="16384" width="9.140625" style="3"/>
  </cols>
  <sheetData>
    <row r="1" spans="1:7" ht="15" x14ac:dyDescent="0.25">
      <c r="A1" s="116" t="s">
        <v>0</v>
      </c>
      <c r="B1" s="133"/>
      <c r="C1" s="133"/>
      <c r="D1" s="133"/>
      <c r="E1" s="1"/>
    </row>
    <row r="2" spans="1:7" x14ac:dyDescent="0.25">
      <c r="A2" s="116"/>
      <c r="B2" s="133"/>
      <c r="C2" s="133"/>
      <c r="D2" s="133"/>
      <c r="E2" s="2"/>
    </row>
    <row r="3" spans="1:7" ht="15" x14ac:dyDescent="0.25">
      <c r="A3" s="117" t="s">
        <v>10</v>
      </c>
      <c r="B3" s="134"/>
      <c r="C3" s="134"/>
      <c r="D3" s="134"/>
      <c r="E3" s="1"/>
      <c r="F3" s="218"/>
      <c r="G3" s="1" t="s">
        <v>13</v>
      </c>
    </row>
    <row r="4" spans="1:7" x14ac:dyDescent="0.25">
      <c r="A4" s="116" t="s">
        <v>11</v>
      </c>
      <c r="B4" s="135"/>
      <c r="C4" s="135"/>
      <c r="D4" s="135"/>
      <c r="E4" s="2"/>
      <c r="F4" s="219"/>
      <c r="G4" s="2" t="s">
        <v>12</v>
      </c>
    </row>
    <row r="5" spans="1:7" ht="15" x14ac:dyDescent="0.25">
      <c r="A5" s="117" t="s">
        <v>16</v>
      </c>
      <c r="B5" s="135"/>
      <c r="C5" s="135"/>
      <c r="D5" s="135"/>
      <c r="E5" s="2"/>
      <c r="F5" s="219"/>
      <c r="G5" s="2" t="s">
        <v>94</v>
      </c>
    </row>
    <row r="6" spans="1:7" x14ac:dyDescent="0.25">
      <c r="A6" s="120" t="s">
        <v>17</v>
      </c>
      <c r="B6" s="31"/>
      <c r="C6" s="31"/>
      <c r="D6" s="31"/>
      <c r="E6" s="12"/>
      <c r="F6" s="204"/>
      <c r="G6" s="202"/>
    </row>
    <row r="7" spans="1:7" ht="15" x14ac:dyDescent="0.25">
      <c r="A7" s="292" t="s">
        <v>1</v>
      </c>
      <c r="B7" s="292"/>
      <c r="C7" s="292"/>
      <c r="D7" s="292"/>
      <c r="E7" s="292"/>
      <c r="F7" s="292"/>
      <c r="G7" s="292"/>
    </row>
    <row r="8" spans="1:7" ht="22.5" customHeight="1" x14ac:dyDescent="0.25">
      <c r="A8" s="119"/>
      <c r="B8" s="31"/>
      <c r="C8" s="31"/>
      <c r="D8" s="31"/>
      <c r="E8" s="12"/>
      <c r="F8" s="293" t="s">
        <v>18</v>
      </c>
      <c r="G8" s="293"/>
    </row>
    <row r="9" spans="1:7" ht="17.100000000000001" customHeight="1" x14ac:dyDescent="0.25">
      <c r="A9" s="290" t="s">
        <v>19</v>
      </c>
      <c r="B9" s="290"/>
      <c r="C9" s="290"/>
      <c r="D9" s="290"/>
      <c r="E9" s="290"/>
      <c r="F9" s="290"/>
      <c r="G9" s="290"/>
    </row>
    <row r="10" spans="1:7" ht="17.100000000000001" customHeight="1" x14ac:dyDescent="0.25">
      <c r="A10" s="284" t="s">
        <v>34</v>
      </c>
      <c r="B10" s="284"/>
      <c r="C10" s="284"/>
      <c r="D10" s="284"/>
      <c r="E10" s="284"/>
      <c r="F10" s="284"/>
      <c r="G10" s="284"/>
    </row>
    <row r="11" spans="1:7" ht="17.100000000000001" customHeight="1" x14ac:dyDescent="0.25">
      <c r="A11" s="294" t="s">
        <v>21</v>
      </c>
      <c r="B11" s="295" t="s">
        <v>24</v>
      </c>
      <c r="C11" s="295"/>
      <c r="D11" s="295"/>
      <c r="E11" s="296" t="s">
        <v>25</v>
      </c>
      <c r="F11" s="287" t="s">
        <v>22</v>
      </c>
      <c r="G11" s="287" t="s">
        <v>23</v>
      </c>
    </row>
    <row r="12" spans="1:7" ht="17.100000000000001" customHeight="1" x14ac:dyDescent="0.25">
      <c r="A12" s="294"/>
      <c r="B12" s="153" t="s">
        <v>26</v>
      </c>
      <c r="C12" s="153" t="s">
        <v>27</v>
      </c>
      <c r="D12" s="153" t="s">
        <v>28</v>
      </c>
      <c r="E12" s="296"/>
      <c r="F12" s="287"/>
      <c r="G12" s="287"/>
    </row>
    <row r="13" spans="1:7" ht="17.100000000000001" customHeight="1" x14ac:dyDescent="0.25">
      <c r="A13" s="121" t="str">
        <f>ДОВЗ!A19</f>
        <v>71/2015</v>
      </c>
      <c r="B13" s="18">
        <f>ДОВЗ!B19</f>
        <v>0.42</v>
      </c>
      <c r="C13" s="18">
        <f>ДОВЗ!C19</f>
        <v>0.06</v>
      </c>
      <c r="D13" s="18">
        <f>ДОВЗ!D19</f>
        <v>1.1399999999999999</v>
      </c>
      <c r="E13" s="20">
        <f>ДОВЗ!E19</f>
        <v>7</v>
      </c>
      <c r="F13" s="190" t="str">
        <f>ДОВЗ!F19</f>
        <v>Овощи натуральные свежие (огурец) 60 (СОШ_2018)</v>
      </c>
      <c r="G13" s="179">
        <f>ДОВЗ!G19</f>
        <v>60</v>
      </c>
    </row>
    <row r="14" spans="1:7" ht="17.100000000000001" customHeight="1" x14ac:dyDescent="0.25">
      <c r="A14" s="121" t="str">
        <f>ДОВЗ!A20</f>
        <v>138/1996</v>
      </c>
      <c r="B14" s="18">
        <f>ДОВЗ!B20</f>
        <v>7.73</v>
      </c>
      <c r="C14" s="18">
        <f>ДОВЗ!C20</f>
        <v>5.67</v>
      </c>
      <c r="D14" s="18">
        <f>ДОВЗ!D20</f>
        <v>36.9</v>
      </c>
      <c r="E14" s="20">
        <f>ДОВЗ!E20</f>
        <v>232</v>
      </c>
      <c r="F14" s="190" t="str">
        <f>ДОВЗ!F20</f>
        <v>Суп картофельный с бобовыми с гренками 200/20</v>
      </c>
      <c r="G14" s="179">
        <f>ДОВЗ!G20</f>
        <v>220</v>
      </c>
    </row>
    <row r="15" spans="1:7" ht="17.100000000000001" customHeight="1" x14ac:dyDescent="0.25">
      <c r="A15" s="121" t="str">
        <f>ДОВЗ!A21</f>
        <v>260/2015</v>
      </c>
      <c r="B15" s="18">
        <f>ДОВЗ!B21</f>
        <v>9.58</v>
      </c>
      <c r="C15" s="18">
        <f>ДОВЗ!C21</f>
        <v>25.37</v>
      </c>
      <c r="D15" s="18">
        <f>ДОВЗ!D21</f>
        <v>2.6</v>
      </c>
      <c r="E15" s="20">
        <f>ДОВЗ!E21</f>
        <v>278</v>
      </c>
      <c r="F15" s="190" t="str">
        <f>ДОВЗ!F21</f>
        <v>Гуляш 90 (СОШ_2018), 45/45, свинина</v>
      </c>
      <c r="G15" s="179">
        <f>ДОВЗ!G21</f>
        <v>90</v>
      </c>
    </row>
    <row r="16" spans="1:7" ht="17.100000000000001" customHeight="1" x14ac:dyDescent="0.25">
      <c r="A16" s="121" t="str">
        <f>ДОВЗ!A22</f>
        <v>273, 469/1996</v>
      </c>
      <c r="B16" s="18">
        <f>ДОВЗ!B22</f>
        <v>5.33</v>
      </c>
      <c r="C16" s="18">
        <f>ДОВЗ!C22</f>
        <v>4.8899999999999997</v>
      </c>
      <c r="D16" s="18">
        <f>ДОВЗ!D22</f>
        <v>35.590000000000003</v>
      </c>
      <c r="E16" s="20">
        <f>ДОВЗ!E22</f>
        <v>212</v>
      </c>
      <c r="F16" s="190" t="str">
        <f>ДОВЗ!F22</f>
        <v xml:space="preserve">Макароны отварные </v>
      </c>
      <c r="G16" s="179">
        <f>ДОВЗ!G22</f>
        <v>150</v>
      </c>
    </row>
    <row r="17" spans="1:7" ht="17.100000000000001" customHeight="1" x14ac:dyDescent="0.25">
      <c r="A17" s="121" t="str">
        <f>ДОВЗ!A23</f>
        <v>54-5гн/2018</v>
      </c>
      <c r="B17" s="18">
        <f>ДОВЗ!B23</f>
        <v>0.3</v>
      </c>
      <c r="C17" s="18">
        <f>ДОВЗ!C23</f>
        <v>0.6</v>
      </c>
      <c r="D17" s="18">
        <f>ДОВЗ!D23</f>
        <v>7.1</v>
      </c>
      <c r="E17" s="20">
        <f>ДОВЗ!E23</f>
        <v>35</v>
      </c>
      <c r="F17" s="190" t="str">
        <f>ДОВЗ!F23</f>
        <v>Чай с облепихой и сахаром 200 (СОШ_2022)</v>
      </c>
      <c r="G17" s="179">
        <f>ДОВЗ!G23</f>
        <v>200</v>
      </c>
    </row>
    <row r="18" spans="1:7" ht="17.100000000000001" customHeight="1" x14ac:dyDescent="0.25">
      <c r="A18" s="121" t="str">
        <f>ДОВЗ!A24</f>
        <v>покупное/</v>
      </c>
      <c r="B18" s="18">
        <f>ДОВЗ!B24</f>
        <v>3.95</v>
      </c>
      <c r="C18" s="18">
        <f>ДОВЗ!C24</f>
        <v>0.5</v>
      </c>
      <c r="D18" s="18">
        <f>ДОВЗ!D24</f>
        <v>24.15</v>
      </c>
      <c r="E18" s="20">
        <f>ДОВЗ!E24</f>
        <v>118</v>
      </c>
      <c r="F18" s="190" t="str">
        <f>ДОВЗ!F24</f>
        <v>Хлеб пшеничный</v>
      </c>
      <c r="G18" s="179">
        <f>ДОВЗ!G24</f>
        <v>50</v>
      </c>
    </row>
    <row r="19" spans="1:7" ht="17.100000000000001" customHeight="1" x14ac:dyDescent="0.25">
      <c r="A19" s="121" t="str">
        <f>ДОВЗ!A25</f>
        <v>покупное/</v>
      </c>
      <c r="B19" s="18">
        <f>ДОВЗ!B25</f>
        <v>1.65</v>
      </c>
      <c r="C19" s="18">
        <f>ДОВЗ!C25</f>
        <v>0.3</v>
      </c>
      <c r="D19" s="18">
        <f>ДОВЗ!D25</f>
        <v>8.35</v>
      </c>
      <c r="E19" s="20">
        <f>ДОВЗ!E25</f>
        <v>44</v>
      </c>
      <c r="F19" s="190" t="str">
        <f>ДОВЗ!F25</f>
        <v xml:space="preserve">Хлеб ржаной </v>
      </c>
      <c r="G19" s="179">
        <f>ДОВЗ!G25</f>
        <v>25</v>
      </c>
    </row>
    <row r="20" spans="1:7" ht="17.100000000000001" customHeight="1" x14ac:dyDescent="0.25">
      <c r="A20" s="122"/>
      <c r="B20" s="153">
        <f>SUM(B13:B19)</f>
        <v>28.96</v>
      </c>
      <c r="C20" s="153">
        <f>SUM(C13:C19)</f>
        <v>37.39</v>
      </c>
      <c r="D20" s="153">
        <f>SUM(D13:D19)</f>
        <v>115.82999999999998</v>
      </c>
      <c r="E20" s="17">
        <f>SUM(E13:E19)</f>
        <v>926</v>
      </c>
      <c r="F20" s="174" t="s">
        <v>31</v>
      </c>
      <c r="G20" s="224">
        <f>SUM(G13:G19)</f>
        <v>795</v>
      </c>
    </row>
    <row r="21" spans="1:7" ht="17.100000000000001" customHeight="1" x14ac:dyDescent="0.25">
      <c r="A21" s="284" t="s">
        <v>41</v>
      </c>
      <c r="B21" s="284"/>
      <c r="C21" s="284"/>
      <c r="D21" s="284"/>
      <c r="E21" s="284"/>
      <c r="F21" s="284"/>
      <c r="G21" s="284"/>
    </row>
    <row r="22" spans="1:7" ht="17.100000000000001" customHeight="1" x14ac:dyDescent="0.25">
      <c r="A22" s="121" t="str">
        <f>ДОВЗ!A34</f>
        <v>71/2015</v>
      </c>
      <c r="B22" s="18">
        <f>ДОВЗ!B34</f>
        <v>0.7</v>
      </c>
      <c r="C22" s="18">
        <f>ДОВЗ!C34</f>
        <v>0.1</v>
      </c>
      <c r="D22" s="18">
        <f>ДОВЗ!D34</f>
        <v>1.9</v>
      </c>
      <c r="E22" s="20">
        <f>ДОВЗ!E34</f>
        <v>12</v>
      </c>
      <c r="F22" s="190" t="str">
        <f>ДОВЗ!F34</f>
        <v>Овощи натуральные свежие (огурец) 100 (СОШ_2018)</v>
      </c>
      <c r="G22" s="179">
        <f>ДОВЗ!G34</f>
        <v>100</v>
      </c>
    </row>
    <row r="23" spans="1:7" ht="17.100000000000001" customHeight="1" x14ac:dyDescent="0.25">
      <c r="A23" s="121" t="str">
        <f>ДОВЗ!A35</f>
        <v>138/1996</v>
      </c>
      <c r="B23" s="18">
        <f>ДОВЗ!B35</f>
        <v>8.9</v>
      </c>
      <c r="C23" s="18">
        <f>ДОВЗ!C35</f>
        <v>6.78</v>
      </c>
      <c r="D23" s="18">
        <f>ДОВЗ!D35</f>
        <v>40.89</v>
      </c>
      <c r="E23" s="20">
        <f>ДОВЗ!E35</f>
        <v>262</v>
      </c>
      <c r="F23" s="190" t="str">
        <f>ДОВЗ!F35</f>
        <v>Суп картофельный с бобовыми с гренками 250/20</v>
      </c>
      <c r="G23" s="179">
        <f>ДОВЗ!G35</f>
        <v>270</v>
      </c>
    </row>
    <row r="24" spans="1:7" ht="17.100000000000001" customHeight="1" x14ac:dyDescent="0.25">
      <c r="A24" s="121" t="str">
        <f>ДОВЗ!A36</f>
        <v>260/2015</v>
      </c>
      <c r="B24" s="18">
        <f>ДОВЗ!B36</f>
        <v>10.64</v>
      </c>
      <c r="C24" s="18">
        <f>ДОВЗ!C36</f>
        <v>28.19</v>
      </c>
      <c r="D24" s="18">
        <f>ДОВЗ!D36</f>
        <v>2.89</v>
      </c>
      <c r="E24" s="20">
        <f>ДОВЗ!E36</f>
        <v>309</v>
      </c>
      <c r="F24" s="190" t="str">
        <f>ДОВЗ!F36</f>
        <v>Гуляш 100 (СОШ_2018), 50/50, свинина</v>
      </c>
      <c r="G24" s="179">
        <f>ДОВЗ!G36</f>
        <v>100</v>
      </c>
    </row>
    <row r="25" spans="1:7" ht="17.100000000000001" customHeight="1" x14ac:dyDescent="0.25">
      <c r="A25" s="121" t="str">
        <f>ДОВЗ!A37</f>
        <v>273, 469/1996</v>
      </c>
      <c r="B25" s="18">
        <f>ДОВЗ!B37</f>
        <v>6.4</v>
      </c>
      <c r="C25" s="18">
        <f>ДОВЗ!C37</f>
        <v>5.87</v>
      </c>
      <c r="D25" s="18">
        <f>ДОВЗ!D37</f>
        <v>42.71</v>
      </c>
      <c r="E25" s="20">
        <f>ДОВЗ!E37</f>
        <v>254</v>
      </c>
      <c r="F25" s="190" t="str">
        <f>ДОВЗ!F37</f>
        <v xml:space="preserve">Макароны отварные </v>
      </c>
      <c r="G25" s="179">
        <f>ДОВЗ!G37</f>
        <v>180</v>
      </c>
    </row>
    <row r="26" spans="1:7" ht="17.100000000000001" customHeight="1" x14ac:dyDescent="0.25">
      <c r="A26" s="121" t="str">
        <f>ДОВЗ!A38</f>
        <v>54-5гн/2018</v>
      </c>
      <c r="B26" s="18">
        <f>ДОВЗ!B38</f>
        <v>0.3</v>
      </c>
      <c r="C26" s="18">
        <f>ДОВЗ!C38</f>
        <v>0.6</v>
      </c>
      <c r="D26" s="18">
        <f>ДОВЗ!D38</f>
        <v>7.1</v>
      </c>
      <c r="E26" s="20">
        <f>ДОВЗ!E38</f>
        <v>35</v>
      </c>
      <c r="F26" s="190" t="str">
        <f>ДОВЗ!F38</f>
        <v>Чай с облепихой и сахаром 200 (СОШ_2022)</v>
      </c>
      <c r="G26" s="179">
        <f>ДОВЗ!G38</f>
        <v>200</v>
      </c>
    </row>
    <row r="27" spans="1:7" ht="17.100000000000001" customHeight="1" x14ac:dyDescent="0.25">
      <c r="A27" s="121" t="str">
        <f>ДОВЗ!A39</f>
        <v>покупное/</v>
      </c>
      <c r="B27" s="18">
        <f>ДОВЗ!B39</f>
        <v>3.95</v>
      </c>
      <c r="C27" s="18">
        <f>ДОВЗ!C39</f>
        <v>0.5</v>
      </c>
      <c r="D27" s="18">
        <f>ДОВЗ!D39</f>
        <v>24.15</v>
      </c>
      <c r="E27" s="20">
        <f>ДОВЗ!E39</f>
        <v>118</v>
      </c>
      <c r="F27" s="190" t="str">
        <f>ДОВЗ!F39</f>
        <v>Хлеб пшеничный</v>
      </c>
      <c r="G27" s="179">
        <f>ДОВЗ!G39</f>
        <v>50</v>
      </c>
    </row>
    <row r="28" spans="1:7" ht="17.100000000000001" customHeight="1" x14ac:dyDescent="0.25">
      <c r="A28" s="121" t="str">
        <f>ДОВЗ!A40</f>
        <v>покупное/</v>
      </c>
      <c r="B28" s="18">
        <f>ДОВЗ!B40</f>
        <v>1.65</v>
      </c>
      <c r="C28" s="18">
        <f>ДОВЗ!C40</f>
        <v>0.3</v>
      </c>
      <c r="D28" s="18">
        <f>ДОВЗ!D40</f>
        <v>8.35</v>
      </c>
      <c r="E28" s="20">
        <f>ДОВЗ!E40</f>
        <v>44</v>
      </c>
      <c r="F28" s="190" t="str">
        <f>ДОВЗ!F40</f>
        <v xml:space="preserve">Хлеб ржаной </v>
      </c>
      <c r="G28" s="179">
        <f>ДОВЗ!G40</f>
        <v>25</v>
      </c>
    </row>
    <row r="29" spans="1:7" ht="17.100000000000001" customHeight="1" x14ac:dyDescent="0.25">
      <c r="A29" s="122"/>
      <c r="B29" s="153">
        <f>SUM(B22:B28)</f>
        <v>32.54</v>
      </c>
      <c r="C29" s="153">
        <f>SUM(C22:C28)</f>
        <v>42.339999999999996</v>
      </c>
      <c r="D29" s="153">
        <f>SUM(D22:D28)</f>
        <v>127.98999999999998</v>
      </c>
      <c r="E29" s="17">
        <f>SUM(E22:E28)</f>
        <v>1034</v>
      </c>
      <c r="F29" s="174" t="s">
        <v>31</v>
      </c>
      <c r="G29" s="224">
        <f>SUM(G22:G28)</f>
        <v>925</v>
      </c>
    </row>
    <row r="30" spans="1:7" ht="17.100000000000001" customHeight="1" x14ac:dyDescent="0.25">
      <c r="A30" s="123"/>
      <c r="B30" s="22"/>
      <c r="C30" s="22"/>
      <c r="D30" s="22"/>
      <c r="E30" s="19"/>
      <c r="F30" s="208"/>
      <c r="G30" s="225"/>
    </row>
    <row r="31" spans="1:7" ht="17.100000000000001" customHeight="1" x14ac:dyDescent="0.25">
      <c r="A31" s="290" t="s">
        <v>43</v>
      </c>
      <c r="B31" s="290"/>
      <c r="C31" s="290"/>
      <c r="D31" s="290"/>
      <c r="E31" s="290"/>
      <c r="F31" s="290"/>
      <c r="G31" s="290"/>
    </row>
    <row r="32" spans="1:7" ht="17.100000000000001" customHeight="1" x14ac:dyDescent="0.25">
      <c r="A32" s="284" t="s">
        <v>34</v>
      </c>
      <c r="B32" s="284"/>
      <c r="C32" s="284"/>
      <c r="D32" s="284"/>
      <c r="E32" s="284"/>
      <c r="F32" s="284"/>
      <c r="G32" s="284"/>
    </row>
    <row r="33" spans="1:7" ht="17.100000000000001" customHeight="1" x14ac:dyDescent="0.25">
      <c r="A33" s="294" t="s">
        <v>21</v>
      </c>
      <c r="B33" s="295" t="s">
        <v>24</v>
      </c>
      <c r="C33" s="295"/>
      <c r="D33" s="295"/>
      <c r="E33" s="296" t="s">
        <v>25</v>
      </c>
      <c r="F33" s="287" t="s">
        <v>22</v>
      </c>
      <c r="G33" s="287" t="s">
        <v>23</v>
      </c>
    </row>
    <row r="34" spans="1:7" ht="17.100000000000001" customHeight="1" x14ac:dyDescent="0.25">
      <c r="A34" s="294"/>
      <c r="B34" s="153" t="s">
        <v>26</v>
      </c>
      <c r="C34" s="153" t="s">
        <v>27</v>
      </c>
      <c r="D34" s="153" t="s">
        <v>28</v>
      </c>
      <c r="E34" s="296"/>
      <c r="F34" s="287"/>
      <c r="G34" s="287"/>
    </row>
    <row r="35" spans="1:7" ht="17.100000000000001" customHeight="1" x14ac:dyDescent="0.25">
      <c r="A35" s="124" t="str">
        <f>ДОВЗ!A55</f>
        <v>67/2015</v>
      </c>
      <c r="B35" s="14">
        <f>ДОВЗ!B55</f>
        <v>0.84</v>
      </c>
      <c r="C35" s="14">
        <f>ДОВЗ!C55</f>
        <v>6.02</v>
      </c>
      <c r="D35" s="14">
        <f>ДОВЗ!D55</f>
        <v>4.37</v>
      </c>
      <c r="E35" s="15">
        <f>ДОВЗ!E55</f>
        <v>75</v>
      </c>
      <c r="F35" s="171" t="str">
        <f>ДОВЗ!F55</f>
        <v>Винегрет овощной 60 (СОШ_2018)</v>
      </c>
      <c r="G35" s="187">
        <f>ДОВЗ!G55</f>
        <v>60</v>
      </c>
    </row>
    <row r="36" spans="1:7" ht="17.100000000000001" customHeight="1" x14ac:dyDescent="0.25">
      <c r="A36" s="124" t="str">
        <f>ДОВЗ!A56</f>
        <v>129/1996</v>
      </c>
      <c r="B36" s="14">
        <f>ДОВЗ!B56</f>
        <v>1.95</v>
      </c>
      <c r="C36" s="14">
        <f>ДОВЗ!C56</f>
        <v>5.8</v>
      </c>
      <c r="D36" s="14">
        <f>ДОВЗ!D56</f>
        <v>13.73</v>
      </c>
      <c r="E36" s="15">
        <f>ДОВЗ!E56</f>
        <v>109</v>
      </c>
      <c r="F36" s="171" t="str">
        <f>ДОВЗ!F56</f>
        <v>Рассольник ленинградский со сметаной 200/5</v>
      </c>
      <c r="G36" s="187">
        <f>ДОВЗ!G56</f>
        <v>205</v>
      </c>
    </row>
    <row r="37" spans="1:7" ht="17.100000000000001" customHeight="1" x14ac:dyDescent="0.25">
      <c r="A37" s="124" t="str">
        <f>ДОВЗ!A57</f>
        <v>81/2016</v>
      </c>
      <c r="B37" s="14">
        <f>ДОВЗ!B57</f>
        <v>16.29</v>
      </c>
      <c r="C37" s="14">
        <f>ДОВЗ!C57</f>
        <v>8.4600000000000009</v>
      </c>
      <c r="D37" s="14">
        <f>ДОВЗ!D57</f>
        <v>2.4300000000000002</v>
      </c>
      <c r="E37" s="15">
        <f>ДОВЗ!E57</f>
        <v>151</v>
      </c>
      <c r="F37" s="171" t="str">
        <f>ДОВЗ!F57</f>
        <v>Рыба, запеченная в омлете 90 (минтай), ~60/30</v>
      </c>
      <c r="G37" s="187">
        <f>ДОВЗ!G57</f>
        <v>90</v>
      </c>
    </row>
    <row r="38" spans="1:7" ht="17.100000000000001" customHeight="1" x14ac:dyDescent="0.25">
      <c r="A38" s="124" t="str">
        <f>ДОВЗ!A58</f>
        <v>472/1996</v>
      </c>
      <c r="B38" s="14">
        <f>ДОВЗ!B58</f>
        <v>3.24</v>
      </c>
      <c r="C38" s="14">
        <f>ДОВЗ!C58</f>
        <v>5.56</v>
      </c>
      <c r="D38" s="14">
        <f>ДОВЗ!D58</f>
        <v>22</v>
      </c>
      <c r="E38" s="15">
        <f>ДОВЗ!E58</f>
        <v>152</v>
      </c>
      <c r="F38" s="171" t="str">
        <f>ДОВЗ!F58</f>
        <v xml:space="preserve">Картофельное пюре </v>
      </c>
      <c r="G38" s="187">
        <f>ДОВЗ!G58</f>
        <v>150</v>
      </c>
    </row>
    <row r="39" spans="1:7" ht="17.100000000000001" customHeight="1" x14ac:dyDescent="0.25">
      <c r="A39" s="124" t="str">
        <f>ДОВЗ!A59</f>
        <v>588/1996</v>
      </c>
      <c r="B39" s="14">
        <f>ДОВЗ!B59</f>
        <v>0.44</v>
      </c>
      <c r="C39" s="14">
        <f>ДОВЗ!C59</f>
        <v>0</v>
      </c>
      <c r="D39" s="14">
        <f>ДОВЗ!D59</f>
        <v>28.88</v>
      </c>
      <c r="E39" s="15">
        <f>ДОВЗ!E59</f>
        <v>119</v>
      </c>
      <c r="F39" s="171" t="str">
        <f>ДОВЗ!F59</f>
        <v>Компот из сухофруктов</v>
      </c>
      <c r="G39" s="187">
        <f>ДОВЗ!G59</f>
        <v>200</v>
      </c>
    </row>
    <row r="40" spans="1:7" ht="17.100000000000001" customHeight="1" x14ac:dyDescent="0.25">
      <c r="A40" s="124" t="str">
        <f>ДОВЗ!A60</f>
        <v>покупное/</v>
      </c>
      <c r="B40" s="14">
        <f>ДОВЗ!B60</f>
        <v>3.95</v>
      </c>
      <c r="C40" s="14">
        <f>ДОВЗ!C60</f>
        <v>0.5</v>
      </c>
      <c r="D40" s="14">
        <f>ДОВЗ!D60</f>
        <v>24.15</v>
      </c>
      <c r="E40" s="15">
        <f>ДОВЗ!E60</f>
        <v>118</v>
      </c>
      <c r="F40" s="171" t="str">
        <f>ДОВЗ!F60</f>
        <v>Хлеб пшеничный</v>
      </c>
      <c r="G40" s="187">
        <f>ДОВЗ!G60</f>
        <v>50</v>
      </c>
    </row>
    <row r="41" spans="1:7" ht="17.100000000000001" customHeight="1" x14ac:dyDescent="0.25">
      <c r="A41" s="124" t="str">
        <f>ДОВЗ!A61</f>
        <v>покупное/</v>
      </c>
      <c r="B41" s="14">
        <f>ДОВЗ!B61</f>
        <v>1.65</v>
      </c>
      <c r="C41" s="14">
        <f>ДОВЗ!C61</f>
        <v>0.3</v>
      </c>
      <c r="D41" s="14">
        <f>ДОВЗ!D61</f>
        <v>8.35</v>
      </c>
      <c r="E41" s="15">
        <f>ДОВЗ!E61</f>
        <v>44</v>
      </c>
      <c r="F41" s="171" t="str">
        <f>ДОВЗ!F61</f>
        <v xml:space="preserve">Хлеб ржаной </v>
      </c>
      <c r="G41" s="187">
        <f>ДОВЗ!G61</f>
        <v>25</v>
      </c>
    </row>
    <row r="42" spans="1:7" ht="17.100000000000001" customHeight="1" x14ac:dyDescent="0.25">
      <c r="A42" s="122"/>
      <c r="B42" s="153">
        <f t="shared" ref="B42:E42" si="0">SUM(B35:B41)</f>
        <v>28.36</v>
      </c>
      <c r="C42" s="153">
        <f t="shared" si="0"/>
        <v>26.64</v>
      </c>
      <c r="D42" s="153">
        <f t="shared" si="0"/>
        <v>103.91</v>
      </c>
      <c r="E42" s="17">
        <f t="shared" si="0"/>
        <v>768</v>
      </c>
      <c r="F42" s="174" t="s">
        <v>31</v>
      </c>
      <c r="G42" s="188">
        <f>SUM(G35:G41)</f>
        <v>780</v>
      </c>
    </row>
    <row r="43" spans="1:7" ht="17.100000000000001" customHeight="1" x14ac:dyDescent="0.25">
      <c r="A43" s="284" t="s">
        <v>41</v>
      </c>
      <c r="B43" s="284"/>
      <c r="C43" s="284"/>
      <c r="D43" s="284"/>
      <c r="E43" s="284"/>
      <c r="F43" s="284"/>
      <c r="G43" s="284"/>
    </row>
    <row r="44" spans="1:7" ht="17.100000000000001" customHeight="1" x14ac:dyDescent="0.25">
      <c r="A44" s="124" t="str">
        <f>ДОВЗ!A70</f>
        <v>67/2015</v>
      </c>
      <c r="B44" s="14">
        <f>ДОВЗ!B70</f>
        <v>1.4</v>
      </c>
      <c r="C44" s="14">
        <f>ДОВЗ!C70</f>
        <v>10.039999999999999</v>
      </c>
      <c r="D44" s="14">
        <f>ДОВЗ!D70</f>
        <v>7.29</v>
      </c>
      <c r="E44" s="15">
        <f>ДОВЗ!E70</f>
        <v>125</v>
      </c>
      <c r="F44" s="171" t="str">
        <f>ДОВЗ!F70</f>
        <v>Винегрет овощной 100 (СОШ_2018)</v>
      </c>
      <c r="G44" s="187">
        <f>ДОВЗ!G70</f>
        <v>100</v>
      </c>
    </row>
    <row r="45" spans="1:7" ht="17.100000000000001" customHeight="1" x14ac:dyDescent="0.25">
      <c r="A45" s="124" t="str">
        <f>ДОВЗ!A71</f>
        <v>129/1996</v>
      </c>
      <c r="B45" s="14">
        <f>ДОВЗ!B71</f>
        <v>2.41</v>
      </c>
      <c r="C45" s="14">
        <f>ДОВЗ!C71</f>
        <v>6.88</v>
      </c>
      <c r="D45" s="14">
        <f>ДОВЗ!D71</f>
        <v>17.12</v>
      </c>
      <c r="E45" s="15">
        <f>ДОВЗ!E71</f>
        <v>134</v>
      </c>
      <c r="F45" s="171" t="str">
        <f>ДОВЗ!F71</f>
        <v>Рассольник ленинградский со сметаной 250/5</v>
      </c>
      <c r="G45" s="187">
        <f>ДОВЗ!G71</f>
        <v>255</v>
      </c>
    </row>
    <row r="46" spans="1:7" ht="17.100000000000001" customHeight="1" x14ac:dyDescent="0.25">
      <c r="A46" s="124" t="str">
        <f>ДОВЗ!A72</f>
        <v>81/2016</v>
      </c>
      <c r="B46" s="14">
        <f>ДОВЗ!B72</f>
        <v>18.100000000000001</v>
      </c>
      <c r="C46" s="14">
        <f>ДОВЗ!C72</f>
        <v>9.4</v>
      </c>
      <c r="D46" s="14">
        <f>ДОВЗ!D72</f>
        <v>2.7</v>
      </c>
      <c r="E46" s="15">
        <f>ДОВЗ!E72</f>
        <v>168</v>
      </c>
      <c r="F46" s="171" t="str">
        <f>ДОВЗ!F72</f>
        <v>Рыба, запеченная в омлете 100 (минтай), ~70/30</v>
      </c>
      <c r="G46" s="187">
        <f>ДОВЗ!G72</f>
        <v>100</v>
      </c>
    </row>
    <row r="47" spans="1:7" ht="17.100000000000001" customHeight="1" x14ac:dyDescent="0.25">
      <c r="A47" s="124" t="str">
        <f>ДОВЗ!A73</f>
        <v>472/1996</v>
      </c>
      <c r="B47" s="14">
        <f>ДОВЗ!B73</f>
        <v>3.89</v>
      </c>
      <c r="C47" s="14">
        <f>ДОВЗ!C73</f>
        <v>6.68</v>
      </c>
      <c r="D47" s="14">
        <f>ДОВЗ!D73</f>
        <v>26.41</v>
      </c>
      <c r="E47" s="15">
        <f>ДОВЗ!E73</f>
        <v>182</v>
      </c>
      <c r="F47" s="171" t="str">
        <f>ДОВЗ!F73</f>
        <v xml:space="preserve">Картофельное пюре </v>
      </c>
      <c r="G47" s="187">
        <f>ДОВЗ!G73</f>
        <v>180</v>
      </c>
    </row>
    <row r="48" spans="1:7" ht="17.100000000000001" customHeight="1" x14ac:dyDescent="0.25">
      <c r="A48" s="124" t="str">
        <f>ДОВЗ!A74</f>
        <v>588/1996</v>
      </c>
      <c r="B48" s="14">
        <f>ДОВЗ!B74</f>
        <v>0.44</v>
      </c>
      <c r="C48" s="14">
        <f>ДОВЗ!C74</f>
        <v>0</v>
      </c>
      <c r="D48" s="14">
        <f>ДОВЗ!D74</f>
        <v>28.88</v>
      </c>
      <c r="E48" s="15">
        <f>ДОВЗ!E74</f>
        <v>119</v>
      </c>
      <c r="F48" s="171" t="str">
        <f>ДОВЗ!F74</f>
        <v>Компот из сухофруктов</v>
      </c>
      <c r="G48" s="187">
        <f>ДОВЗ!G74</f>
        <v>200</v>
      </c>
    </row>
    <row r="49" spans="1:7" ht="17.100000000000001" customHeight="1" x14ac:dyDescent="0.25">
      <c r="A49" s="124" t="str">
        <f>ДОВЗ!A75</f>
        <v>покупное/</v>
      </c>
      <c r="B49" s="14">
        <f>ДОВЗ!B75</f>
        <v>3.95</v>
      </c>
      <c r="C49" s="14">
        <f>ДОВЗ!C75</f>
        <v>0.5</v>
      </c>
      <c r="D49" s="14">
        <f>ДОВЗ!D75</f>
        <v>24.15</v>
      </c>
      <c r="E49" s="15">
        <f>ДОВЗ!E75</f>
        <v>118</v>
      </c>
      <c r="F49" s="171" t="str">
        <f>ДОВЗ!F75</f>
        <v>Хлеб пшеничный</v>
      </c>
      <c r="G49" s="187">
        <f>ДОВЗ!G75</f>
        <v>50</v>
      </c>
    </row>
    <row r="50" spans="1:7" ht="17.100000000000001" customHeight="1" x14ac:dyDescent="0.25">
      <c r="A50" s="124" t="str">
        <f>ДОВЗ!A76</f>
        <v>покупное/</v>
      </c>
      <c r="B50" s="14">
        <f>ДОВЗ!B76</f>
        <v>1.65</v>
      </c>
      <c r="C50" s="14">
        <f>ДОВЗ!C76</f>
        <v>0.3</v>
      </c>
      <c r="D50" s="14">
        <f>ДОВЗ!D76</f>
        <v>8.35</v>
      </c>
      <c r="E50" s="15">
        <f>ДОВЗ!E76</f>
        <v>44</v>
      </c>
      <c r="F50" s="171" t="str">
        <f>ДОВЗ!F76</f>
        <v xml:space="preserve">Хлеб ржаной </v>
      </c>
      <c r="G50" s="187">
        <f>ДОВЗ!G76</f>
        <v>25</v>
      </c>
    </row>
    <row r="51" spans="1:7" ht="17.100000000000001" customHeight="1" x14ac:dyDescent="0.25">
      <c r="A51" s="122"/>
      <c r="B51" s="153">
        <f t="shared" ref="B51:E51" si="1">SUM(B44:B50)</f>
        <v>31.84</v>
      </c>
      <c r="C51" s="153">
        <f t="shared" si="1"/>
        <v>33.799999999999997</v>
      </c>
      <c r="D51" s="153">
        <f t="shared" si="1"/>
        <v>114.89999999999998</v>
      </c>
      <c r="E51" s="17">
        <f t="shared" si="1"/>
        <v>890</v>
      </c>
      <c r="F51" s="174" t="s">
        <v>31</v>
      </c>
      <c r="G51" s="188">
        <f>SUM(G44:G50)</f>
        <v>910</v>
      </c>
    </row>
    <row r="52" spans="1:7" ht="17.100000000000001" customHeight="1" x14ac:dyDescent="0.25">
      <c r="A52" s="125"/>
      <c r="B52" s="32"/>
      <c r="C52" s="32"/>
      <c r="D52" s="32"/>
      <c r="E52" s="21"/>
      <c r="F52" s="210"/>
      <c r="G52" s="210"/>
    </row>
    <row r="53" spans="1:7" ht="17.100000000000001" customHeight="1" x14ac:dyDescent="0.25">
      <c r="A53" s="290" t="s">
        <v>51</v>
      </c>
      <c r="B53" s="290"/>
      <c r="C53" s="290"/>
      <c r="D53" s="290"/>
      <c r="E53" s="290"/>
      <c r="F53" s="290"/>
      <c r="G53" s="290"/>
    </row>
    <row r="54" spans="1:7" ht="17.100000000000001" customHeight="1" x14ac:dyDescent="0.25">
      <c r="A54" s="284" t="s">
        <v>34</v>
      </c>
      <c r="B54" s="284"/>
      <c r="C54" s="284"/>
      <c r="D54" s="284"/>
      <c r="E54" s="284"/>
      <c r="F54" s="284"/>
      <c r="G54" s="284"/>
    </row>
    <row r="55" spans="1:7" ht="17.100000000000001" customHeight="1" x14ac:dyDescent="0.25">
      <c r="A55" s="294" t="s">
        <v>21</v>
      </c>
      <c r="B55" s="295" t="s">
        <v>24</v>
      </c>
      <c r="C55" s="295"/>
      <c r="D55" s="295"/>
      <c r="E55" s="296" t="s">
        <v>25</v>
      </c>
      <c r="F55" s="287" t="s">
        <v>22</v>
      </c>
      <c r="G55" s="287" t="s">
        <v>23</v>
      </c>
    </row>
    <row r="56" spans="1:7" ht="17.100000000000001" customHeight="1" x14ac:dyDescent="0.25">
      <c r="A56" s="294"/>
      <c r="B56" s="153" t="s">
        <v>26</v>
      </c>
      <c r="C56" s="153" t="s">
        <v>27</v>
      </c>
      <c r="D56" s="153" t="s">
        <v>28</v>
      </c>
      <c r="E56" s="296"/>
      <c r="F56" s="287"/>
      <c r="G56" s="287"/>
    </row>
    <row r="57" spans="1:7" ht="17.100000000000001" customHeight="1" x14ac:dyDescent="0.25">
      <c r="A57" s="124" t="str">
        <f>ДОВЗ!A91</f>
        <v>57/2016</v>
      </c>
      <c r="B57" s="14">
        <f>ДОВЗ!B91</f>
        <v>0.72</v>
      </c>
      <c r="C57" s="14">
        <f>ДОВЗ!C91</f>
        <v>2.84</v>
      </c>
      <c r="D57" s="14">
        <f>ДОВЗ!D91</f>
        <v>4.62</v>
      </c>
      <c r="E57" s="126">
        <f>ДОВЗ!E91</f>
        <v>47</v>
      </c>
      <c r="F57" s="249" t="str">
        <f>ДОВЗ!F91</f>
        <v>Икра кабачковая (покупная) 60 (СОШ_2018)</v>
      </c>
      <c r="G57" s="250">
        <f>ДОВЗ!G91</f>
        <v>60</v>
      </c>
    </row>
    <row r="58" spans="1:7" ht="17.100000000000001" customHeight="1" x14ac:dyDescent="0.25">
      <c r="A58" s="124" t="str">
        <f>ДОВЗ!A92</f>
        <v>110/1996</v>
      </c>
      <c r="B58" s="14">
        <f>ДОВЗ!B92</f>
        <v>1.71</v>
      </c>
      <c r="C58" s="14">
        <f>ДОВЗ!C92</f>
        <v>5.62</v>
      </c>
      <c r="D58" s="14">
        <f>ДОВЗ!D92</f>
        <v>10.84</v>
      </c>
      <c r="E58" s="126">
        <f>ДОВЗ!E92</f>
        <v>94</v>
      </c>
      <c r="F58" s="249" t="str">
        <f>ДОВЗ!F92</f>
        <v>Борщ с капустой и  картофелем со сметаной 200/5</v>
      </c>
      <c r="G58" s="250">
        <f>ДОВЗ!G92</f>
        <v>205</v>
      </c>
    </row>
    <row r="59" spans="1:7" ht="17.100000000000001" customHeight="1" x14ac:dyDescent="0.25">
      <c r="A59" s="124" t="str">
        <f>ДОВЗ!A93</f>
        <v>291/2015</v>
      </c>
      <c r="B59" s="14">
        <f>ДОВЗ!B93</f>
        <v>12.67</v>
      </c>
      <c r="C59" s="14">
        <f>ДОВЗ!C93</f>
        <v>7.4</v>
      </c>
      <c r="D59" s="14">
        <f>ДОВЗ!D93</f>
        <v>27.34</v>
      </c>
      <c r="E59" s="126">
        <f>ДОВЗ!E93</f>
        <v>227</v>
      </c>
      <c r="F59" s="249" t="str">
        <f>ДОВЗ!F93</f>
        <v>Плов из птицы 150 (СОШ_2018)</v>
      </c>
      <c r="G59" s="250">
        <f>ДОВЗ!G93</f>
        <v>150</v>
      </c>
    </row>
    <row r="60" spans="1:7" ht="17.100000000000001" customHeight="1" x14ac:dyDescent="0.25">
      <c r="A60" s="124" t="str">
        <f>ДОВЗ!A94</f>
        <v>покупное/</v>
      </c>
      <c r="B60" s="14">
        <f>ДОВЗ!B94</f>
        <v>0</v>
      </c>
      <c r="C60" s="14">
        <f>ДОВЗ!C94</f>
        <v>0</v>
      </c>
      <c r="D60" s="14">
        <f>ДОВЗ!D94</f>
        <v>19</v>
      </c>
      <c r="E60" s="126">
        <f>ДОВЗ!E94</f>
        <v>80</v>
      </c>
      <c r="F60" s="249" t="str">
        <f>ДОВЗ!F94</f>
        <v>Напиток витаминный (СОШ_2018)</v>
      </c>
      <c r="G60" s="250">
        <f>ДОВЗ!G94</f>
        <v>200</v>
      </c>
    </row>
    <row r="61" spans="1:7" ht="17.100000000000001" customHeight="1" x14ac:dyDescent="0.25">
      <c r="A61" s="124" t="str">
        <f>ДОВЗ!A95</f>
        <v>покупное/</v>
      </c>
      <c r="B61" s="14">
        <f>ДОВЗ!B95</f>
        <v>3.95</v>
      </c>
      <c r="C61" s="14">
        <f>ДОВЗ!C95</f>
        <v>0.5</v>
      </c>
      <c r="D61" s="14">
        <f>ДОВЗ!D95</f>
        <v>24.15</v>
      </c>
      <c r="E61" s="126">
        <f>ДОВЗ!E95</f>
        <v>118</v>
      </c>
      <c r="F61" s="249" t="str">
        <f>ДОВЗ!F95</f>
        <v>Хлеб пшеничный</v>
      </c>
      <c r="G61" s="250">
        <f>ДОВЗ!G95</f>
        <v>50</v>
      </c>
    </row>
    <row r="62" spans="1:7" ht="17.100000000000001" customHeight="1" x14ac:dyDescent="0.25">
      <c r="A62" s="124" t="str">
        <f>ДОВЗ!A96</f>
        <v>покупное/</v>
      </c>
      <c r="B62" s="14">
        <f>ДОВЗ!B96</f>
        <v>1.65</v>
      </c>
      <c r="C62" s="14">
        <f>ДОВЗ!C96</f>
        <v>0.3</v>
      </c>
      <c r="D62" s="14">
        <f>ДОВЗ!D96</f>
        <v>8.35</v>
      </c>
      <c r="E62" s="126">
        <f>ДОВЗ!E96</f>
        <v>44</v>
      </c>
      <c r="F62" s="249" t="str">
        <f>ДОВЗ!F96</f>
        <v xml:space="preserve">Хлеб ржаной </v>
      </c>
      <c r="G62" s="250">
        <f>ДОВЗ!G96</f>
        <v>25</v>
      </c>
    </row>
    <row r="63" spans="1:7" ht="17.100000000000001" customHeight="1" x14ac:dyDescent="0.25">
      <c r="A63" s="122"/>
      <c r="B63" s="26">
        <f>SUM(B57:B62)</f>
        <v>20.7</v>
      </c>
      <c r="C63" s="26">
        <f>SUM(C57:C62)</f>
        <v>16.66</v>
      </c>
      <c r="D63" s="26">
        <f>SUM(D57:D62)</f>
        <v>94.299999999999983</v>
      </c>
      <c r="E63" s="27">
        <f>SUM(E57:E62)</f>
        <v>610</v>
      </c>
      <c r="F63" s="174" t="s">
        <v>31</v>
      </c>
      <c r="G63" s="188">
        <f>SUM(G57:G62)</f>
        <v>690</v>
      </c>
    </row>
    <row r="64" spans="1:7" ht="17.100000000000001" customHeight="1" x14ac:dyDescent="0.25">
      <c r="A64" s="284" t="s">
        <v>41</v>
      </c>
      <c r="B64" s="284"/>
      <c r="C64" s="284"/>
      <c r="D64" s="284"/>
      <c r="E64" s="284"/>
      <c r="F64" s="284"/>
      <c r="G64" s="284"/>
    </row>
    <row r="65" spans="1:7" ht="17.100000000000001" customHeight="1" x14ac:dyDescent="0.25">
      <c r="A65" s="124" t="str">
        <f>ДОВЗ!A105</f>
        <v>57/2016</v>
      </c>
      <c r="B65" s="14">
        <f>ДОВЗ!B105</f>
        <v>1.2</v>
      </c>
      <c r="C65" s="14">
        <f>ДОВЗ!C105</f>
        <v>4.7300000000000004</v>
      </c>
      <c r="D65" s="14">
        <f>ДОВЗ!D105</f>
        <v>7.7</v>
      </c>
      <c r="E65" s="126">
        <f>ДОВЗ!E105</f>
        <v>78</v>
      </c>
      <c r="F65" s="249" t="str">
        <f>ДОВЗ!F105</f>
        <v>Икра кабачковая (покупная) 100 (СОШ_2018)</v>
      </c>
      <c r="G65" s="250">
        <f>ДОВЗ!G105</f>
        <v>100</v>
      </c>
    </row>
    <row r="66" spans="1:7" ht="17.100000000000001" customHeight="1" x14ac:dyDescent="0.25">
      <c r="A66" s="124" t="str">
        <f>ДОВЗ!A106</f>
        <v>110/1996</v>
      </c>
      <c r="B66" s="14">
        <f>ДОВЗ!B106</f>
        <v>2.11</v>
      </c>
      <c r="C66" s="14">
        <f>ДОВЗ!C106</f>
        <v>6.65</v>
      </c>
      <c r="D66" s="14">
        <f>ДОВЗ!D106</f>
        <v>13.51</v>
      </c>
      <c r="E66" s="126">
        <f>ДОВЗ!E106</f>
        <v>116</v>
      </c>
      <c r="F66" s="249" t="str">
        <f>ДОВЗ!F106</f>
        <v>Борщ с капустой и  картофелем со сметаной 250/5</v>
      </c>
      <c r="G66" s="250">
        <f>ДОВЗ!G106</f>
        <v>255</v>
      </c>
    </row>
    <row r="67" spans="1:7" ht="17.100000000000001" customHeight="1" x14ac:dyDescent="0.25">
      <c r="A67" s="124" t="str">
        <f>ДОВЗ!A107</f>
        <v>291/2015</v>
      </c>
      <c r="B67" s="14">
        <f>ДОВЗ!B107</f>
        <v>16.89</v>
      </c>
      <c r="C67" s="14">
        <f>ДОВЗ!C107</f>
        <v>9.8699999999999992</v>
      </c>
      <c r="D67" s="14">
        <f>ДОВЗ!D107</f>
        <v>36.450000000000003</v>
      </c>
      <c r="E67" s="126">
        <f>ДОВЗ!E107</f>
        <v>303</v>
      </c>
      <c r="F67" s="249" t="str">
        <f>ДОВЗ!F107</f>
        <v>Плов из птицы 200 (СОШ_2018)</v>
      </c>
      <c r="G67" s="250">
        <f>ДОВЗ!G107</f>
        <v>200</v>
      </c>
    </row>
    <row r="68" spans="1:7" ht="17.100000000000001" customHeight="1" x14ac:dyDescent="0.25">
      <c r="A68" s="124" t="str">
        <f>ДОВЗ!A108</f>
        <v>покупное/</v>
      </c>
      <c r="B68" s="14">
        <f>ДОВЗ!B108</f>
        <v>0</v>
      </c>
      <c r="C68" s="14">
        <f>ДОВЗ!C108</f>
        <v>0</v>
      </c>
      <c r="D68" s="14">
        <f>ДОВЗ!D108</f>
        <v>19</v>
      </c>
      <c r="E68" s="126">
        <f>ДОВЗ!E108</f>
        <v>80</v>
      </c>
      <c r="F68" s="249" t="str">
        <f>ДОВЗ!F108</f>
        <v>Напиток витаминный (СОШ_2018)</v>
      </c>
      <c r="G68" s="250">
        <f>ДОВЗ!G108</f>
        <v>200</v>
      </c>
    </row>
    <row r="69" spans="1:7" ht="17.100000000000001" customHeight="1" x14ac:dyDescent="0.25">
      <c r="A69" s="124" t="str">
        <f>ДОВЗ!A109</f>
        <v>покупное/</v>
      </c>
      <c r="B69" s="14">
        <f>ДОВЗ!B109</f>
        <v>3.95</v>
      </c>
      <c r="C69" s="14">
        <f>ДОВЗ!C109</f>
        <v>0.5</v>
      </c>
      <c r="D69" s="14">
        <f>ДОВЗ!D109</f>
        <v>24.15</v>
      </c>
      <c r="E69" s="126">
        <f>ДОВЗ!E109</f>
        <v>118</v>
      </c>
      <c r="F69" s="249" t="str">
        <f>ДОВЗ!F109</f>
        <v>Хлеб пшеничный</v>
      </c>
      <c r="G69" s="250">
        <f>ДОВЗ!G109</f>
        <v>50</v>
      </c>
    </row>
    <row r="70" spans="1:7" ht="17.100000000000001" customHeight="1" x14ac:dyDescent="0.25">
      <c r="A70" s="124" t="str">
        <f>ДОВЗ!A110</f>
        <v>покупное/</v>
      </c>
      <c r="B70" s="14">
        <f>ДОВЗ!B110</f>
        <v>1.65</v>
      </c>
      <c r="C70" s="14">
        <f>ДОВЗ!C110</f>
        <v>0.3</v>
      </c>
      <c r="D70" s="14">
        <f>ДОВЗ!D110</f>
        <v>8.35</v>
      </c>
      <c r="E70" s="126">
        <f>ДОВЗ!E110</f>
        <v>44</v>
      </c>
      <c r="F70" s="249" t="str">
        <f>ДОВЗ!F110</f>
        <v xml:space="preserve">Хлеб ржаной </v>
      </c>
      <c r="G70" s="250">
        <f>ДОВЗ!G110</f>
        <v>25</v>
      </c>
    </row>
    <row r="71" spans="1:7" ht="17.100000000000001" customHeight="1" x14ac:dyDescent="0.25">
      <c r="A71" s="122"/>
      <c r="B71" s="26">
        <f>SUM(B65:B70)</f>
        <v>25.799999999999997</v>
      </c>
      <c r="C71" s="26">
        <f>SUM(C65:C70)</f>
        <v>22.05</v>
      </c>
      <c r="D71" s="26">
        <f>SUM(D65:D70)</f>
        <v>109.16</v>
      </c>
      <c r="E71" s="27">
        <f>SUM(E65:E70)</f>
        <v>739</v>
      </c>
      <c r="F71" s="174" t="s">
        <v>31</v>
      </c>
      <c r="G71" s="188">
        <f>SUM(G65:G70)</f>
        <v>830</v>
      </c>
    </row>
    <row r="72" spans="1:7" ht="17.100000000000001" customHeight="1" x14ac:dyDescent="0.25">
      <c r="A72" s="123"/>
      <c r="B72" s="22"/>
      <c r="C72" s="22"/>
      <c r="D72" s="22"/>
      <c r="E72" s="19"/>
      <c r="F72" s="208"/>
      <c r="G72" s="173"/>
    </row>
    <row r="73" spans="1:7" ht="17.100000000000001" customHeight="1" x14ac:dyDescent="0.25">
      <c r="A73" s="290" t="s">
        <v>61</v>
      </c>
      <c r="B73" s="290"/>
      <c r="C73" s="290"/>
      <c r="D73" s="290"/>
      <c r="E73" s="290"/>
      <c r="F73" s="290"/>
      <c r="G73" s="290"/>
    </row>
    <row r="74" spans="1:7" ht="17.100000000000001" customHeight="1" x14ac:dyDescent="0.25">
      <c r="A74" s="284" t="s">
        <v>34</v>
      </c>
      <c r="B74" s="284"/>
      <c r="C74" s="284"/>
      <c r="D74" s="284"/>
      <c r="E74" s="284"/>
      <c r="F74" s="284"/>
      <c r="G74" s="284"/>
    </row>
    <row r="75" spans="1:7" ht="17.100000000000001" customHeight="1" x14ac:dyDescent="0.25">
      <c r="A75" s="294" t="s">
        <v>21</v>
      </c>
      <c r="B75" s="295" t="s">
        <v>24</v>
      </c>
      <c r="C75" s="295"/>
      <c r="D75" s="295"/>
      <c r="E75" s="296" t="s">
        <v>25</v>
      </c>
      <c r="F75" s="287" t="s">
        <v>22</v>
      </c>
      <c r="G75" s="287" t="s">
        <v>23</v>
      </c>
    </row>
    <row r="76" spans="1:7" ht="17.100000000000001" customHeight="1" x14ac:dyDescent="0.25">
      <c r="A76" s="294"/>
      <c r="B76" s="153" t="s">
        <v>26</v>
      </c>
      <c r="C76" s="153" t="s">
        <v>27</v>
      </c>
      <c r="D76" s="153" t="s">
        <v>28</v>
      </c>
      <c r="E76" s="296"/>
      <c r="F76" s="287"/>
      <c r="G76" s="287"/>
    </row>
    <row r="77" spans="1:7" ht="17.100000000000001" customHeight="1" x14ac:dyDescent="0.25">
      <c r="A77" s="160" t="str">
        <f>ДОВЗ!A125</f>
        <v>54-23з/2018</v>
      </c>
      <c r="B77" s="161">
        <f>ДОВЗ!B125</f>
        <v>0.78</v>
      </c>
      <c r="C77" s="161">
        <f>ДОВЗ!C125</f>
        <v>5.28</v>
      </c>
      <c r="D77" s="161">
        <f>ДОВЗ!D125</f>
        <v>5.88</v>
      </c>
      <c r="E77" s="162">
        <f>ДОВЗ!E125</f>
        <v>75</v>
      </c>
      <c r="F77" s="251" t="str">
        <f>ДОВЗ!F125</f>
        <v xml:space="preserve">   *Маринад овощной с томатом 60 (СОШ_2018)</v>
      </c>
      <c r="G77" s="252">
        <f>ДОВЗ!G125</f>
        <v>60</v>
      </c>
    </row>
    <row r="78" spans="1:7" ht="17.100000000000001" customHeight="1" x14ac:dyDescent="0.25">
      <c r="A78" s="29" t="str">
        <f>ДОВЗ!A126</f>
        <v>45/2015</v>
      </c>
      <c r="B78" s="130">
        <f>ДОВЗ!B126</f>
        <v>0.78</v>
      </c>
      <c r="C78" s="130">
        <f>ДОВЗ!C126</f>
        <v>1.94</v>
      </c>
      <c r="D78" s="130">
        <f>ДОВЗ!D126</f>
        <v>3.87</v>
      </c>
      <c r="E78" s="127">
        <f>ДОВЗ!E126</f>
        <v>36</v>
      </c>
      <c r="F78" s="194" t="str">
        <f>ДОВЗ!F126</f>
        <v>Салат из белокочанной капусты 60 (СОШ_2018)</v>
      </c>
      <c r="G78" s="184">
        <f>ДОВЗ!G126</f>
        <v>60</v>
      </c>
    </row>
    <row r="79" spans="1:7" ht="17.100000000000001" customHeight="1" x14ac:dyDescent="0.25">
      <c r="A79" s="29" t="str">
        <f>ДОВЗ!A127</f>
        <v>113/2017</v>
      </c>
      <c r="B79" s="130">
        <f>ДОВЗ!B127</f>
        <v>4.3899999999999997</v>
      </c>
      <c r="C79" s="130">
        <f>ДОВЗ!C127</f>
        <v>6.2850000000000001</v>
      </c>
      <c r="D79" s="130">
        <f>ДОВЗ!D127</f>
        <v>9.3350000000000009</v>
      </c>
      <c r="E79" s="127">
        <f>ДОВЗ!E127</f>
        <v>119</v>
      </c>
      <c r="F79" s="194" t="str">
        <f>ДОВЗ!F127</f>
        <v>Суп-лапша домашняя с птицей 200/10 (СОШ_2018)</v>
      </c>
      <c r="G79" s="184">
        <f>ДОВЗ!G127</f>
        <v>210</v>
      </c>
    </row>
    <row r="80" spans="1:7" ht="17.100000000000001" customHeight="1" x14ac:dyDescent="0.25">
      <c r="A80" s="29" t="str">
        <f>ДОВЗ!A128</f>
        <v>289/2015</v>
      </c>
      <c r="B80" s="130">
        <f>ДОВЗ!B128</f>
        <v>10.01</v>
      </c>
      <c r="C80" s="130">
        <f>ДОВЗ!C128</f>
        <v>25.77</v>
      </c>
      <c r="D80" s="130">
        <f>ДОВЗ!D128</f>
        <v>14.74</v>
      </c>
      <c r="E80" s="127">
        <f>ДОВЗ!E128</f>
        <v>324</v>
      </c>
      <c r="F80" s="194" t="str">
        <f>ДОВЗ!F128</f>
        <v>Рагу из свинины 150 (СОШ_2018)</v>
      </c>
      <c r="G80" s="184">
        <f>ДОВЗ!G128</f>
        <v>150</v>
      </c>
    </row>
    <row r="81" spans="1:7" ht="17.100000000000001" customHeight="1" x14ac:dyDescent="0.25">
      <c r="A81" s="29" t="str">
        <f>ДОВЗ!A129</f>
        <v>702/1997</v>
      </c>
      <c r="B81" s="130">
        <f>ДОВЗ!B129</f>
        <v>0.36</v>
      </c>
      <c r="C81" s="130">
        <f>ДОВЗ!C129</f>
        <v>0</v>
      </c>
      <c r="D81" s="130">
        <f>ДОВЗ!D129</f>
        <v>33.159999999999997</v>
      </c>
      <c r="E81" s="127">
        <f>ДОВЗ!E129</f>
        <v>132</v>
      </c>
      <c r="F81" s="194" t="str">
        <f>ДОВЗ!F129</f>
        <v>Компот из изюма</v>
      </c>
      <c r="G81" s="184">
        <f>ДОВЗ!G129</f>
        <v>200</v>
      </c>
    </row>
    <row r="82" spans="1:7" ht="17.100000000000001" customHeight="1" x14ac:dyDescent="0.25">
      <c r="A82" s="29" t="str">
        <f>ДОВЗ!A130</f>
        <v>покупное/</v>
      </c>
      <c r="B82" s="130">
        <f>ДОВЗ!B130</f>
        <v>3.95</v>
      </c>
      <c r="C82" s="130">
        <f>ДОВЗ!C130</f>
        <v>0.5</v>
      </c>
      <c r="D82" s="130">
        <f>ДОВЗ!D130</f>
        <v>24.15</v>
      </c>
      <c r="E82" s="127">
        <f>ДОВЗ!E130</f>
        <v>118</v>
      </c>
      <c r="F82" s="194" t="str">
        <f>ДОВЗ!F130</f>
        <v>Хлеб пшеничный</v>
      </c>
      <c r="G82" s="184">
        <f>ДОВЗ!G130</f>
        <v>50</v>
      </c>
    </row>
    <row r="83" spans="1:7" ht="17.100000000000001" customHeight="1" x14ac:dyDescent="0.25">
      <c r="A83" s="29" t="str">
        <f>ДОВЗ!A131</f>
        <v>покупное/</v>
      </c>
      <c r="B83" s="130">
        <f>ДОВЗ!B131</f>
        <v>1.65</v>
      </c>
      <c r="C83" s="130">
        <f>ДОВЗ!C131</f>
        <v>0.3</v>
      </c>
      <c r="D83" s="130">
        <f>ДОВЗ!D131</f>
        <v>8.35</v>
      </c>
      <c r="E83" s="127">
        <f>ДОВЗ!E131</f>
        <v>44</v>
      </c>
      <c r="F83" s="194" t="str">
        <f>ДОВЗ!F131</f>
        <v xml:space="preserve">Хлеб ржаной </v>
      </c>
      <c r="G83" s="184">
        <f>ДОВЗ!G131</f>
        <v>25</v>
      </c>
    </row>
    <row r="84" spans="1:7" ht="17.100000000000001" customHeight="1" x14ac:dyDescent="0.25">
      <c r="A84" s="122"/>
      <c r="B84" s="153">
        <f>SUM(B78:B83)</f>
        <v>21.139999999999997</v>
      </c>
      <c r="C84" s="153">
        <f>SUM(C78:C83)</f>
        <v>34.794999999999995</v>
      </c>
      <c r="D84" s="153">
        <f>SUM(D78:D83)</f>
        <v>93.60499999999999</v>
      </c>
      <c r="E84" s="17">
        <f>SUM(E78:E83)</f>
        <v>773</v>
      </c>
      <c r="F84" s="174" t="s">
        <v>31</v>
      </c>
      <c r="G84" s="188">
        <f>SUM(G78:G83)</f>
        <v>695</v>
      </c>
    </row>
    <row r="85" spans="1:7" ht="17.100000000000001" customHeight="1" x14ac:dyDescent="0.25">
      <c r="A85" s="284" t="s">
        <v>41</v>
      </c>
      <c r="B85" s="284"/>
      <c r="C85" s="284"/>
      <c r="D85" s="284"/>
      <c r="E85" s="284"/>
      <c r="F85" s="284"/>
      <c r="G85" s="284"/>
    </row>
    <row r="86" spans="1:7" ht="17.100000000000001" customHeight="1" x14ac:dyDescent="0.25">
      <c r="A86" s="160" t="str">
        <f>ДОВЗ!A141</f>
        <v>54-23з/2018</v>
      </c>
      <c r="B86" s="161">
        <f>ДОВЗ!B141</f>
        <v>1.3</v>
      </c>
      <c r="C86" s="161">
        <f>ДОВЗ!C141</f>
        <v>8.8000000000000007</v>
      </c>
      <c r="D86" s="161">
        <f>ДОВЗ!D141</f>
        <v>9.8000000000000007</v>
      </c>
      <c r="E86" s="162">
        <f>ДОВЗ!E141</f>
        <v>125</v>
      </c>
      <c r="F86" s="251" t="str">
        <f>ДОВЗ!F141</f>
        <v xml:space="preserve">   *Маринад овощной с томатом 100 (СОШ_2018)</v>
      </c>
      <c r="G86" s="252">
        <f>ДОВЗ!G141</f>
        <v>100</v>
      </c>
    </row>
    <row r="87" spans="1:7" ht="17.100000000000001" customHeight="1" x14ac:dyDescent="0.25">
      <c r="A87" s="29" t="str">
        <f>ДОВЗ!A142</f>
        <v>45/2015</v>
      </c>
      <c r="B87" s="130">
        <f>ДОВЗ!B142</f>
        <v>1.31</v>
      </c>
      <c r="C87" s="130">
        <f>ДОВЗ!C142</f>
        <v>3.25</v>
      </c>
      <c r="D87" s="130">
        <f>ДОВЗ!D142</f>
        <v>6.46</v>
      </c>
      <c r="E87" s="127">
        <f>ДОВЗ!E142</f>
        <v>60</v>
      </c>
      <c r="F87" s="194" t="str">
        <f>ДОВЗ!F142</f>
        <v>Салат из белокочанной капусты 100 (СОШ_2018)</v>
      </c>
      <c r="G87" s="184">
        <f>ДОВЗ!G142</f>
        <v>100</v>
      </c>
    </row>
    <row r="88" spans="1:7" ht="17.100000000000001" customHeight="1" x14ac:dyDescent="0.25">
      <c r="A88" s="29" t="str">
        <f>ДОВЗ!A143</f>
        <v>113/2017</v>
      </c>
      <c r="B88" s="130">
        <f>ДОВЗ!B143</f>
        <v>4.9000000000000004</v>
      </c>
      <c r="C88" s="130">
        <f>ДОВЗ!C143</f>
        <v>7.3949999999999996</v>
      </c>
      <c r="D88" s="130">
        <f>ДОВЗ!D143</f>
        <v>11.665000000000001</v>
      </c>
      <c r="E88" s="127">
        <f>ДОВЗ!E143</f>
        <v>142</v>
      </c>
      <c r="F88" s="194" t="str">
        <f>ДОВЗ!F143</f>
        <v>Суп-лапша домашняя с птицей 250/10 (СОШ_2018)</v>
      </c>
      <c r="G88" s="184">
        <f>ДОВЗ!G143</f>
        <v>260</v>
      </c>
    </row>
    <row r="89" spans="1:7" ht="17.100000000000001" customHeight="1" x14ac:dyDescent="0.25">
      <c r="A89" s="29" t="str">
        <f>ДОВЗ!A144</f>
        <v>263/2015</v>
      </c>
      <c r="B89" s="130">
        <f>ДОВЗ!B144</f>
        <v>13.35</v>
      </c>
      <c r="C89" s="130">
        <f>ДОВЗ!C144</f>
        <v>34.35</v>
      </c>
      <c r="D89" s="130">
        <f>ДОВЗ!D144</f>
        <v>19.66</v>
      </c>
      <c r="E89" s="127">
        <f>ДОВЗ!E144</f>
        <v>432</v>
      </c>
      <c r="F89" s="194" t="str">
        <f>ДОВЗ!F144</f>
        <v>Рагу из свинины 200 (СОШ_2018)</v>
      </c>
      <c r="G89" s="184">
        <f>ДОВЗ!G144</f>
        <v>200</v>
      </c>
    </row>
    <row r="90" spans="1:7" ht="17.100000000000001" customHeight="1" x14ac:dyDescent="0.25">
      <c r="A90" s="29" t="str">
        <f>ДОВЗ!A145</f>
        <v>702/1997</v>
      </c>
      <c r="B90" s="130">
        <f>ДОВЗ!B145</f>
        <v>0.36</v>
      </c>
      <c r="C90" s="130">
        <f>ДОВЗ!C145</f>
        <v>0</v>
      </c>
      <c r="D90" s="130">
        <f>ДОВЗ!D145</f>
        <v>33.159999999999997</v>
      </c>
      <c r="E90" s="127">
        <f>ДОВЗ!E145</f>
        <v>132</v>
      </c>
      <c r="F90" s="194" t="str">
        <f>ДОВЗ!F145</f>
        <v>Компот из изюма</v>
      </c>
      <c r="G90" s="184">
        <f>ДОВЗ!G145</f>
        <v>200</v>
      </c>
    </row>
    <row r="91" spans="1:7" ht="17.100000000000001" customHeight="1" x14ac:dyDescent="0.25">
      <c r="A91" s="29" t="str">
        <f>ДОВЗ!A146</f>
        <v>покупное/</v>
      </c>
      <c r="B91" s="130">
        <f>ДОВЗ!B146</f>
        <v>3.95</v>
      </c>
      <c r="C91" s="130">
        <f>ДОВЗ!C146</f>
        <v>0.5</v>
      </c>
      <c r="D91" s="130">
        <f>ДОВЗ!D146</f>
        <v>24.15</v>
      </c>
      <c r="E91" s="127">
        <f>ДОВЗ!E146</f>
        <v>118</v>
      </c>
      <c r="F91" s="194" t="str">
        <f>ДОВЗ!F146</f>
        <v>Хлеб пшеничный</v>
      </c>
      <c r="G91" s="184">
        <f>ДОВЗ!G146</f>
        <v>50</v>
      </c>
    </row>
    <row r="92" spans="1:7" ht="17.100000000000001" customHeight="1" x14ac:dyDescent="0.25">
      <c r="A92" s="29" t="str">
        <f>ДОВЗ!A147</f>
        <v>покупное/</v>
      </c>
      <c r="B92" s="130">
        <f>ДОВЗ!B147</f>
        <v>1.65</v>
      </c>
      <c r="C92" s="130">
        <f>ДОВЗ!C147</f>
        <v>0.3</v>
      </c>
      <c r="D92" s="130">
        <f>ДОВЗ!D147</f>
        <v>8.35</v>
      </c>
      <c r="E92" s="127">
        <f>ДОВЗ!E147</f>
        <v>44</v>
      </c>
      <c r="F92" s="194" t="str">
        <f>ДОВЗ!F147</f>
        <v xml:space="preserve">Хлеб ржаной </v>
      </c>
      <c r="G92" s="184">
        <f>ДОВЗ!G147</f>
        <v>25</v>
      </c>
    </row>
    <row r="93" spans="1:7" ht="17.100000000000001" customHeight="1" x14ac:dyDescent="0.25">
      <c r="A93" s="122"/>
      <c r="B93" s="153">
        <f>SUM(B87:B92)</f>
        <v>25.52</v>
      </c>
      <c r="C93" s="153">
        <f>SUM(C87:C92)</f>
        <v>45.795000000000002</v>
      </c>
      <c r="D93" s="153">
        <f>SUM(D87:D92)</f>
        <v>103.44499999999999</v>
      </c>
      <c r="E93" s="17">
        <f>SUM(E87:E92)</f>
        <v>928</v>
      </c>
      <c r="F93" s="174" t="s">
        <v>31</v>
      </c>
      <c r="G93" s="188">
        <f>SUM(G87:G92)</f>
        <v>835</v>
      </c>
    </row>
    <row r="94" spans="1:7" ht="17.100000000000001" customHeight="1" x14ac:dyDescent="0.25">
      <c r="A94" s="123"/>
      <c r="B94" s="22"/>
      <c r="C94" s="22"/>
      <c r="D94" s="22"/>
      <c r="E94" s="19"/>
      <c r="F94" s="208"/>
      <c r="G94" s="173"/>
    </row>
    <row r="95" spans="1:7" ht="17.100000000000001" customHeight="1" x14ac:dyDescent="0.25">
      <c r="A95" s="290" t="s">
        <v>66</v>
      </c>
      <c r="B95" s="290"/>
      <c r="C95" s="290"/>
      <c r="D95" s="290"/>
      <c r="E95" s="290"/>
      <c r="F95" s="290"/>
      <c r="G95" s="290"/>
    </row>
    <row r="96" spans="1:7" ht="17.100000000000001" customHeight="1" x14ac:dyDescent="0.25">
      <c r="A96" s="284" t="s">
        <v>34</v>
      </c>
      <c r="B96" s="284"/>
      <c r="C96" s="284"/>
      <c r="D96" s="284"/>
      <c r="E96" s="284"/>
      <c r="F96" s="284"/>
      <c r="G96" s="284"/>
    </row>
    <row r="97" spans="1:7" ht="17.100000000000001" customHeight="1" x14ac:dyDescent="0.25">
      <c r="A97" s="294" t="s">
        <v>21</v>
      </c>
      <c r="B97" s="295" t="s">
        <v>24</v>
      </c>
      <c r="C97" s="295"/>
      <c r="D97" s="295"/>
      <c r="E97" s="296" t="s">
        <v>25</v>
      </c>
      <c r="F97" s="287" t="s">
        <v>22</v>
      </c>
      <c r="G97" s="287" t="s">
        <v>23</v>
      </c>
    </row>
    <row r="98" spans="1:7" ht="17.100000000000001" customHeight="1" x14ac:dyDescent="0.25">
      <c r="A98" s="294"/>
      <c r="B98" s="153" t="s">
        <v>26</v>
      </c>
      <c r="C98" s="153" t="s">
        <v>27</v>
      </c>
      <c r="D98" s="153" t="s">
        <v>28</v>
      </c>
      <c r="E98" s="296"/>
      <c r="F98" s="287"/>
      <c r="G98" s="287"/>
    </row>
    <row r="99" spans="1:7" ht="17.100000000000001" customHeight="1" x14ac:dyDescent="0.25">
      <c r="A99" s="28" t="str">
        <f>ДОВЗ!A163</f>
        <v>71/2015</v>
      </c>
      <c r="B99" s="131">
        <f>ДОВЗ!B163</f>
        <v>0.54</v>
      </c>
      <c r="C99" s="131">
        <f>ДОВЗ!C163</f>
        <v>0.09</v>
      </c>
      <c r="D99" s="131">
        <f>ДОВЗ!D163</f>
        <v>1.71</v>
      </c>
      <c r="E99" s="28">
        <f>ДОВЗ!E163</f>
        <v>10</v>
      </c>
      <c r="F99" s="196" t="str">
        <f>ДОВЗ!F163</f>
        <v>Овощи натуральные свежие (помидор/огурец) 30/30 (СОШ_2018)</v>
      </c>
      <c r="G99" s="186">
        <f>ДОВЗ!G163</f>
        <v>60</v>
      </c>
    </row>
    <row r="100" spans="1:7" ht="17.100000000000001" customHeight="1" x14ac:dyDescent="0.25">
      <c r="A100" s="28" t="str">
        <f>ДОВЗ!A164</f>
        <v>120/1996</v>
      </c>
      <c r="B100" s="131">
        <f>ДОВЗ!B164</f>
        <v>1.63</v>
      </c>
      <c r="C100" s="131">
        <f>ДОВЗ!C164</f>
        <v>5.64</v>
      </c>
      <c r="D100" s="131">
        <f>ДОВЗ!D164</f>
        <v>7.63</v>
      </c>
      <c r="E100" s="28">
        <f>ДОВЗ!E164</f>
        <v>82</v>
      </c>
      <c r="F100" s="196" t="str">
        <f>ДОВЗ!F164</f>
        <v>Щи из свежей капусты с картофелем со сметаной 200/5</v>
      </c>
      <c r="G100" s="186">
        <f>ДОВЗ!G164</f>
        <v>205</v>
      </c>
    </row>
    <row r="101" spans="1:7" ht="17.100000000000001" customHeight="1" x14ac:dyDescent="0.25">
      <c r="A101" s="28" t="str">
        <f>ДОВЗ!A165</f>
        <v>444/1996</v>
      </c>
      <c r="B101" s="131">
        <f>ДОВЗ!B165</f>
        <v>20.78</v>
      </c>
      <c r="C101" s="131">
        <f>ДОВЗ!C165</f>
        <v>24.57</v>
      </c>
      <c r="D101" s="131">
        <f>ДОВЗ!D165</f>
        <v>2.73</v>
      </c>
      <c r="E101" s="28">
        <f>ДОВЗ!E165</f>
        <v>222</v>
      </c>
      <c r="F101" s="196" t="str">
        <f>ДОВЗ!F165</f>
        <v>Птица, тушёная в томатном соусе 80/30</v>
      </c>
      <c r="G101" s="186">
        <f>ДОВЗ!G165</f>
        <v>110</v>
      </c>
    </row>
    <row r="102" spans="1:7" ht="17.100000000000001" customHeight="1" x14ac:dyDescent="0.25">
      <c r="A102" s="28" t="str">
        <f>ДОВЗ!A166</f>
        <v>257,табл.4/271</v>
      </c>
      <c r="B102" s="131">
        <f>ДОВЗ!B166</f>
        <v>7.22</v>
      </c>
      <c r="C102" s="131">
        <f>ДОВЗ!C166</f>
        <v>12.6</v>
      </c>
      <c r="D102" s="131">
        <f>ДОВЗ!D166</f>
        <v>35.380000000000003</v>
      </c>
      <c r="E102" s="28">
        <f>ДОВЗ!E166</f>
        <v>272</v>
      </c>
      <c r="F102" s="196" t="str">
        <f>ДОВЗ!F166</f>
        <v>Каша гречневая рассыпчатая 150</v>
      </c>
      <c r="G102" s="186">
        <f>ДОВЗ!G166</f>
        <v>150</v>
      </c>
    </row>
    <row r="103" spans="1:7" ht="17.100000000000001" customHeight="1" x14ac:dyDescent="0.25">
      <c r="A103" s="28" t="str">
        <f>ДОВЗ!A167</f>
        <v>585/1996</v>
      </c>
      <c r="B103" s="131">
        <f>ДОВЗ!B167</f>
        <v>0.16</v>
      </c>
      <c r="C103" s="131">
        <f>ДОВЗ!C167</f>
        <v>0.16</v>
      </c>
      <c r="D103" s="131">
        <f>ДОВЗ!D167</f>
        <v>27.87</v>
      </c>
      <c r="E103" s="28">
        <f>ДОВЗ!E167</f>
        <v>114</v>
      </c>
      <c r="F103" s="196" t="str">
        <f>ДОВЗ!F167</f>
        <v>Компот из свежих яблок</v>
      </c>
      <c r="G103" s="186">
        <f>ДОВЗ!G167</f>
        <v>200</v>
      </c>
    </row>
    <row r="104" spans="1:7" ht="17.100000000000001" customHeight="1" x14ac:dyDescent="0.25">
      <c r="A104" s="28" t="str">
        <f>ДОВЗ!A168</f>
        <v>покупное/</v>
      </c>
      <c r="B104" s="131">
        <f>ДОВЗ!B168</f>
        <v>3.95</v>
      </c>
      <c r="C104" s="131">
        <f>ДОВЗ!C168</f>
        <v>0.5</v>
      </c>
      <c r="D104" s="131">
        <f>ДОВЗ!D168</f>
        <v>24.15</v>
      </c>
      <c r="E104" s="28">
        <f>ДОВЗ!E168</f>
        <v>118</v>
      </c>
      <c r="F104" s="196" t="str">
        <f>ДОВЗ!F168</f>
        <v>Хлеб пшеничный</v>
      </c>
      <c r="G104" s="186">
        <f>ДОВЗ!G168</f>
        <v>50</v>
      </c>
    </row>
    <row r="105" spans="1:7" ht="17.100000000000001" customHeight="1" x14ac:dyDescent="0.25">
      <c r="A105" s="28" t="str">
        <f>ДОВЗ!A169</f>
        <v>покупное/</v>
      </c>
      <c r="B105" s="131">
        <f>ДОВЗ!B169</f>
        <v>1.65</v>
      </c>
      <c r="C105" s="131">
        <f>ДОВЗ!C169</f>
        <v>0.3</v>
      </c>
      <c r="D105" s="131">
        <f>ДОВЗ!D169</f>
        <v>8.35</v>
      </c>
      <c r="E105" s="28">
        <f>ДОВЗ!E169</f>
        <v>44</v>
      </c>
      <c r="F105" s="196" t="str">
        <f>ДОВЗ!F169</f>
        <v xml:space="preserve">Хлеб ржаной </v>
      </c>
      <c r="G105" s="186">
        <f>ДОВЗ!G169</f>
        <v>25</v>
      </c>
    </row>
    <row r="106" spans="1:7" ht="17.100000000000001" customHeight="1" x14ac:dyDescent="0.25">
      <c r="A106" s="122"/>
      <c r="B106" s="153">
        <f t="shared" ref="B106:E106" si="2">SUM(B99:B105)</f>
        <v>35.93</v>
      </c>
      <c r="C106" s="153">
        <f t="shared" si="2"/>
        <v>43.859999999999992</v>
      </c>
      <c r="D106" s="153">
        <f t="shared" si="2"/>
        <v>107.82</v>
      </c>
      <c r="E106" s="17">
        <f t="shared" si="2"/>
        <v>862</v>
      </c>
      <c r="F106" s="174" t="s">
        <v>31</v>
      </c>
      <c r="G106" s="188">
        <f>SUM(G99:G105)</f>
        <v>800</v>
      </c>
    </row>
    <row r="107" spans="1:7" ht="17.100000000000001" customHeight="1" x14ac:dyDescent="0.25">
      <c r="A107" s="284" t="s">
        <v>41</v>
      </c>
      <c r="B107" s="284"/>
      <c r="C107" s="284"/>
      <c r="D107" s="284"/>
      <c r="E107" s="284"/>
      <c r="F107" s="284"/>
      <c r="G107" s="284"/>
    </row>
    <row r="108" spans="1:7" ht="17.100000000000001" customHeight="1" x14ac:dyDescent="0.25">
      <c r="A108" s="28" t="str">
        <f>ДОВЗ!A178</f>
        <v>71/2015</v>
      </c>
      <c r="B108" s="131">
        <f>ДОВЗ!B178</f>
        <v>0.9</v>
      </c>
      <c r="C108" s="131">
        <f>ДОВЗ!C178</f>
        <v>0.15</v>
      </c>
      <c r="D108" s="131">
        <f>ДОВЗ!D178</f>
        <v>2.85</v>
      </c>
      <c r="E108" s="28">
        <f>ДОВЗ!E178</f>
        <v>17</v>
      </c>
      <c r="F108" s="196" t="str">
        <f>ДОВЗ!F178</f>
        <v>Овощи натуральные свежие (помидор/огурец) 50/50 (СОШ_2018)</v>
      </c>
      <c r="G108" s="186">
        <f>ДОВЗ!G178</f>
        <v>100</v>
      </c>
    </row>
    <row r="109" spans="1:7" ht="17.100000000000001" customHeight="1" x14ac:dyDescent="0.25">
      <c r="A109" s="28" t="str">
        <f>ДОВЗ!A179</f>
        <v>120/1996</v>
      </c>
      <c r="B109" s="131">
        <f>ДОВЗ!B179</f>
        <v>2.0099999999999998</v>
      </c>
      <c r="C109" s="131">
        <f>ДОВЗ!C179</f>
        <v>6.68</v>
      </c>
      <c r="D109" s="131">
        <f>ДОВЗ!D179</f>
        <v>9.5</v>
      </c>
      <c r="E109" s="28">
        <f>ДОВЗ!E179</f>
        <v>100</v>
      </c>
      <c r="F109" s="196" t="str">
        <f>ДОВЗ!F179</f>
        <v>Щи из свежей капусты с картофелем со сметаной 250/5</v>
      </c>
      <c r="G109" s="186">
        <f>ДОВЗ!G179</f>
        <v>255</v>
      </c>
    </row>
    <row r="110" spans="1:7" ht="17.100000000000001" customHeight="1" x14ac:dyDescent="0.25">
      <c r="A110" s="28" t="str">
        <f>ДОВЗ!A180</f>
        <v>444/1996</v>
      </c>
      <c r="B110" s="131">
        <f>ДОВЗ!B180</f>
        <v>25.91</v>
      </c>
      <c r="C110" s="131">
        <f>ДОВЗ!C180</f>
        <v>30.56</v>
      </c>
      <c r="D110" s="131">
        <f>ДОВЗ!D180</f>
        <v>2.93</v>
      </c>
      <c r="E110" s="28">
        <f>ДОВЗ!E180</f>
        <v>274</v>
      </c>
      <c r="F110" s="196" t="str">
        <f>ДОВЗ!F180</f>
        <v>Птица, тушёная в томатном соусе 100/30</v>
      </c>
      <c r="G110" s="186">
        <f>ДОВЗ!G180</f>
        <v>130</v>
      </c>
    </row>
    <row r="111" spans="1:7" ht="17.100000000000001" customHeight="1" x14ac:dyDescent="0.25">
      <c r="A111" s="28" t="str">
        <f>ДОВЗ!A181</f>
        <v>257,табл.4/271</v>
      </c>
      <c r="B111" s="131">
        <f>ДОВЗ!B181</f>
        <v>8.67</v>
      </c>
      <c r="C111" s="131">
        <f>ДОВЗ!C181</f>
        <v>15.12</v>
      </c>
      <c r="D111" s="131">
        <f>ДОВЗ!D181</f>
        <v>42.45</v>
      </c>
      <c r="E111" s="28">
        <f>ДОВЗ!E181</f>
        <v>327</v>
      </c>
      <c r="F111" s="196" t="str">
        <f>ДОВЗ!F181</f>
        <v>Каша гречневая рассыпчатая 180</v>
      </c>
      <c r="G111" s="186">
        <f>ДОВЗ!G181</f>
        <v>180</v>
      </c>
    </row>
    <row r="112" spans="1:7" ht="17.100000000000001" customHeight="1" x14ac:dyDescent="0.25">
      <c r="A112" s="28" t="str">
        <f>ДОВЗ!A182</f>
        <v>585/1996</v>
      </c>
      <c r="B112" s="131">
        <f>ДОВЗ!B182</f>
        <v>0.16</v>
      </c>
      <c r="C112" s="131">
        <f>ДОВЗ!C182</f>
        <v>0.16</v>
      </c>
      <c r="D112" s="131">
        <f>ДОВЗ!D182</f>
        <v>27.87</v>
      </c>
      <c r="E112" s="28">
        <f>ДОВЗ!E182</f>
        <v>114</v>
      </c>
      <c r="F112" s="196" t="str">
        <f>ДОВЗ!F182</f>
        <v>Компот из свежих яблок</v>
      </c>
      <c r="G112" s="186">
        <f>ДОВЗ!G182</f>
        <v>200</v>
      </c>
    </row>
    <row r="113" spans="1:7" ht="17.100000000000001" customHeight="1" x14ac:dyDescent="0.25">
      <c r="A113" s="28" t="str">
        <f>ДОВЗ!A183</f>
        <v>покупное/</v>
      </c>
      <c r="B113" s="131">
        <f>ДОВЗ!B183</f>
        <v>3.95</v>
      </c>
      <c r="C113" s="131">
        <f>ДОВЗ!C183</f>
        <v>0.5</v>
      </c>
      <c r="D113" s="131">
        <f>ДОВЗ!D183</f>
        <v>24.15</v>
      </c>
      <c r="E113" s="28">
        <f>ДОВЗ!E183</f>
        <v>118</v>
      </c>
      <c r="F113" s="196" t="str">
        <f>ДОВЗ!F183</f>
        <v>Хлеб пшеничный</v>
      </c>
      <c r="G113" s="186">
        <f>ДОВЗ!G183</f>
        <v>50</v>
      </c>
    </row>
    <row r="114" spans="1:7" ht="17.100000000000001" customHeight="1" x14ac:dyDescent="0.25">
      <c r="A114" s="28" t="str">
        <f>ДОВЗ!A184</f>
        <v>покупное/</v>
      </c>
      <c r="B114" s="131">
        <f>ДОВЗ!B184</f>
        <v>1.65</v>
      </c>
      <c r="C114" s="131">
        <f>ДОВЗ!C184</f>
        <v>0.3</v>
      </c>
      <c r="D114" s="131">
        <f>ДОВЗ!D184</f>
        <v>8.35</v>
      </c>
      <c r="E114" s="28">
        <f>ДОВЗ!E184</f>
        <v>44</v>
      </c>
      <c r="F114" s="196" t="str">
        <f>ДОВЗ!F184</f>
        <v xml:space="preserve">Хлеб ржаной </v>
      </c>
      <c r="G114" s="186">
        <f>ДОВЗ!G184</f>
        <v>25</v>
      </c>
    </row>
    <row r="115" spans="1:7" ht="17.100000000000001" customHeight="1" x14ac:dyDescent="0.25">
      <c r="A115" s="122"/>
      <c r="B115" s="153">
        <f t="shared" ref="B115:E115" si="3">SUM(B108:B114)</f>
        <v>43.25</v>
      </c>
      <c r="C115" s="153">
        <f t="shared" si="3"/>
        <v>53.469999999999992</v>
      </c>
      <c r="D115" s="153">
        <f t="shared" si="3"/>
        <v>118.1</v>
      </c>
      <c r="E115" s="17">
        <f t="shared" si="3"/>
        <v>994</v>
      </c>
      <c r="F115" s="174" t="s">
        <v>31</v>
      </c>
      <c r="G115" s="188">
        <f>SUM(G108:G114)</f>
        <v>940</v>
      </c>
    </row>
    <row r="116" spans="1:7" ht="17.100000000000001" customHeight="1" x14ac:dyDescent="0.25">
      <c r="A116" s="125"/>
      <c r="B116" s="22"/>
      <c r="C116" s="22"/>
      <c r="D116" s="22"/>
      <c r="E116" s="19"/>
      <c r="F116" s="208"/>
      <c r="G116" s="225"/>
    </row>
    <row r="117" spans="1:7" ht="17.100000000000001" customHeight="1" x14ac:dyDescent="0.25">
      <c r="A117" s="290" t="s">
        <v>73</v>
      </c>
      <c r="B117" s="290"/>
      <c r="C117" s="290"/>
      <c r="D117" s="290"/>
      <c r="E117" s="290"/>
      <c r="F117" s="290"/>
      <c r="G117" s="290"/>
    </row>
    <row r="118" spans="1:7" ht="17.100000000000001" customHeight="1" x14ac:dyDescent="0.25">
      <c r="A118" s="284" t="s">
        <v>41</v>
      </c>
      <c r="B118" s="284"/>
      <c r="C118" s="284"/>
      <c r="D118" s="284"/>
      <c r="E118" s="284"/>
      <c r="F118" s="284"/>
      <c r="G118" s="284"/>
    </row>
    <row r="119" spans="1:7" ht="17.100000000000001" customHeight="1" x14ac:dyDescent="0.25">
      <c r="A119" s="162" t="str">
        <f>ДОВЗ!A195</f>
        <v>50/2017</v>
      </c>
      <c r="B119" s="161">
        <f>ДОВЗ!B195</f>
        <v>4.67</v>
      </c>
      <c r="C119" s="161">
        <f>ДОВЗ!C195</f>
        <v>9.39</v>
      </c>
      <c r="D119" s="161">
        <f>ДОВЗ!D195</f>
        <v>7.19</v>
      </c>
      <c r="E119" s="162">
        <f>ДОВЗ!E195</f>
        <v>132</v>
      </c>
      <c r="F119" s="251" t="str">
        <f>ДОВЗ!F195</f>
        <v xml:space="preserve">   *Салат из свеклы с сыром 100 (СОШ_2018)</v>
      </c>
      <c r="G119" s="252">
        <f>ДОВЗ!G195</f>
        <v>100</v>
      </c>
    </row>
    <row r="120" spans="1:7" ht="17.100000000000001" customHeight="1" x14ac:dyDescent="0.25">
      <c r="A120" s="127" t="str">
        <f>ДОВЗ!A196</f>
        <v>42/2016</v>
      </c>
      <c r="B120" s="130">
        <f>ДОВЗ!B196</f>
        <v>1.25</v>
      </c>
      <c r="C120" s="130">
        <f>ДОВЗ!C196</f>
        <v>0.1</v>
      </c>
      <c r="D120" s="130">
        <f>ДОВЗ!D196</f>
        <v>11.61</v>
      </c>
      <c r="E120" s="127">
        <f>ДОВЗ!E196</f>
        <v>52</v>
      </c>
      <c r="F120" s="194" t="str">
        <f>ДОВЗ!F196</f>
        <v>Салат из моркови (с сахаром) 100 (СОШ_2018)</v>
      </c>
      <c r="G120" s="184">
        <f>ДОВЗ!G196</f>
        <v>100</v>
      </c>
    </row>
    <row r="121" spans="1:7" ht="17.100000000000001" customHeight="1" x14ac:dyDescent="0.25">
      <c r="A121" s="127" t="str">
        <f>ДОВЗ!A197</f>
        <v>139/1996</v>
      </c>
      <c r="B121" s="130">
        <f>ДОВЗ!B197</f>
        <v>2.81</v>
      </c>
      <c r="C121" s="130">
        <f>ДОВЗ!C197</f>
        <v>2.92</v>
      </c>
      <c r="D121" s="130">
        <f>ДОВЗ!D197</f>
        <v>20.83</v>
      </c>
      <c r="E121" s="127">
        <f>ДОВЗ!E197</f>
        <v>122</v>
      </c>
      <c r="F121" s="194" t="str">
        <f>ДОВЗ!F197</f>
        <v xml:space="preserve">Суп картофельный с макаронными изделиями </v>
      </c>
      <c r="G121" s="184">
        <f>ДОВЗ!G197</f>
        <v>250</v>
      </c>
    </row>
    <row r="122" spans="1:7" ht="17.100000000000001" customHeight="1" x14ac:dyDescent="0.25">
      <c r="A122" s="127" t="str">
        <f>ДОВЗ!A198</f>
        <v>271/2015</v>
      </c>
      <c r="B122" s="130">
        <f>ДОВЗ!B198</f>
        <v>10</v>
      </c>
      <c r="C122" s="130">
        <f>ДОВЗ!C198</f>
        <v>13.54</v>
      </c>
      <c r="D122" s="130">
        <f>ДОВЗ!D198</f>
        <v>9.18</v>
      </c>
      <c r="E122" s="127">
        <f>ДОВЗ!E198</f>
        <v>198</v>
      </c>
      <c r="F122" s="194" t="str">
        <f>ДОВЗ!F198</f>
        <v>Котлеты домашние с соусом сметанно-томатным 70/30 (СОШ_2018)</v>
      </c>
      <c r="G122" s="184">
        <f>ДОВЗ!G198</f>
        <v>100</v>
      </c>
    </row>
    <row r="123" spans="1:7" ht="17.100000000000001" customHeight="1" x14ac:dyDescent="0.25">
      <c r="A123" s="127" t="str">
        <f>ДОВЗ!A199</f>
        <v>465/1996</v>
      </c>
      <c r="B123" s="130">
        <f>ДОВЗ!B199</f>
        <v>4.58</v>
      </c>
      <c r="C123" s="130">
        <f>ДОВЗ!C199</f>
        <v>7.33</v>
      </c>
      <c r="D123" s="130">
        <f>ДОВЗ!D199</f>
        <v>48.02</v>
      </c>
      <c r="E123" s="127">
        <f>ДОВЗ!E199</f>
        <v>276</v>
      </c>
      <c r="F123" s="194" t="str">
        <f>ДОВЗ!F199</f>
        <v xml:space="preserve">Рис отварной </v>
      </c>
      <c r="G123" s="184">
        <f>ДОВЗ!G199</f>
        <v>180</v>
      </c>
    </row>
    <row r="124" spans="1:7" ht="17.100000000000001" customHeight="1" x14ac:dyDescent="0.25">
      <c r="A124" s="127" t="str">
        <f>ДОВЗ!A200</f>
        <v>588/1996</v>
      </c>
      <c r="B124" s="130">
        <f>ДОВЗ!B200</f>
        <v>0.44</v>
      </c>
      <c r="C124" s="130">
        <f>ДОВЗ!C200</f>
        <v>0</v>
      </c>
      <c r="D124" s="130">
        <f>ДОВЗ!D200</f>
        <v>28.88</v>
      </c>
      <c r="E124" s="127">
        <f>ДОВЗ!E200</f>
        <v>119</v>
      </c>
      <c r="F124" s="194" t="str">
        <f>ДОВЗ!F200</f>
        <v>Компот из сухофруктов</v>
      </c>
      <c r="G124" s="184">
        <f>ДОВЗ!G200</f>
        <v>200</v>
      </c>
    </row>
    <row r="125" spans="1:7" ht="17.100000000000001" customHeight="1" x14ac:dyDescent="0.25">
      <c r="A125" s="127" t="str">
        <f>ДОВЗ!A201</f>
        <v>покупное/</v>
      </c>
      <c r="B125" s="130">
        <f>ДОВЗ!B201</f>
        <v>3.95</v>
      </c>
      <c r="C125" s="130">
        <f>ДОВЗ!C201</f>
        <v>0.5</v>
      </c>
      <c r="D125" s="130">
        <f>ДОВЗ!D201</f>
        <v>24.15</v>
      </c>
      <c r="E125" s="127">
        <f>ДОВЗ!E201</f>
        <v>118</v>
      </c>
      <c r="F125" s="194" t="str">
        <f>ДОВЗ!F201</f>
        <v>Хлеб пшеничный</v>
      </c>
      <c r="G125" s="184">
        <f>ДОВЗ!G201</f>
        <v>50</v>
      </c>
    </row>
    <row r="126" spans="1:7" ht="17.100000000000001" customHeight="1" x14ac:dyDescent="0.25">
      <c r="A126" s="127" t="str">
        <f>ДОВЗ!A202</f>
        <v>покупное/</v>
      </c>
      <c r="B126" s="130">
        <f>ДОВЗ!B202</f>
        <v>1.65</v>
      </c>
      <c r="C126" s="130">
        <f>ДОВЗ!C202</f>
        <v>0.3</v>
      </c>
      <c r="D126" s="130">
        <f>ДОВЗ!D202</f>
        <v>8.35</v>
      </c>
      <c r="E126" s="127">
        <f>ДОВЗ!E202</f>
        <v>44</v>
      </c>
      <c r="F126" s="194" t="str">
        <f>ДОВЗ!F202</f>
        <v xml:space="preserve">Хлеб ржаной </v>
      </c>
      <c r="G126" s="184">
        <f>ДОВЗ!G202</f>
        <v>25</v>
      </c>
    </row>
    <row r="127" spans="1:7" ht="17.100000000000001" customHeight="1" x14ac:dyDescent="0.25">
      <c r="A127" s="122"/>
      <c r="B127" s="153">
        <f>SUM(B120:B126)</f>
        <v>24.68</v>
      </c>
      <c r="C127" s="153">
        <f>SUM(C120:C126)</f>
        <v>24.69</v>
      </c>
      <c r="D127" s="153">
        <f>SUM(D120:D126)</f>
        <v>151.01999999999998</v>
      </c>
      <c r="E127" s="17">
        <f>SUM(E120:E126)</f>
        <v>929</v>
      </c>
      <c r="F127" s="174" t="s">
        <v>31</v>
      </c>
      <c r="G127" s="188">
        <f>SUM(G120:G126)</f>
        <v>905</v>
      </c>
    </row>
    <row r="128" spans="1:7" ht="17.100000000000001" customHeight="1" x14ac:dyDescent="0.25">
      <c r="A128" s="125"/>
      <c r="B128" s="22"/>
      <c r="C128" s="22"/>
      <c r="D128" s="22"/>
      <c r="E128" s="19"/>
      <c r="F128" s="208"/>
      <c r="G128" s="225"/>
    </row>
    <row r="129" spans="1:7" ht="17.100000000000001" customHeight="1" x14ac:dyDescent="0.25">
      <c r="A129" s="291" t="s">
        <v>80</v>
      </c>
      <c r="B129" s="291"/>
      <c r="C129" s="291"/>
      <c r="D129" s="291"/>
      <c r="E129" s="291"/>
      <c r="F129" s="291"/>
      <c r="G129" s="291"/>
    </row>
    <row r="130" spans="1:7" ht="17.100000000000001" customHeight="1" x14ac:dyDescent="0.25">
      <c r="A130" s="285" t="s">
        <v>81</v>
      </c>
      <c r="B130" s="285"/>
      <c r="C130" s="285"/>
      <c r="D130" s="285"/>
      <c r="E130" s="285"/>
      <c r="F130" s="285"/>
      <c r="G130" s="285"/>
    </row>
    <row r="131" spans="1:7" ht="17.100000000000001" customHeight="1" x14ac:dyDescent="0.25">
      <c r="A131" s="284" t="s">
        <v>34</v>
      </c>
      <c r="B131" s="284"/>
      <c r="C131" s="284"/>
      <c r="D131" s="284"/>
      <c r="E131" s="284"/>
      <c r="F131" s="284"/>
      <c r="G131" s="284"/>
    </row>
    <row r="132" spans="1:7" ht="17.100000000000001" customHeight="1" x14ac:dyDescent="0.25">
      <c r="A132" s="294" t="s">
        <v>21</v>
      </c>
      <c r="B132" s="295" t="s">
        <v>24</v>
      </c>
      <c r="C132" s="295"/>
      <c r="D132" s="295"/>
      <c r="E132" s="296" t="s">
        <v>25</v>
      </c>
      <c r="F132" s="287" t="s">
        <v>22</v>
      </c>
      <c r="G132" s="287" t="s">
        <v>23</v>
      </c>
    </row>
    <row r="133" spans="1:7" ht="17.100000000000001" customHeight="1" x14ac:dyDescent="0.25">
      <c r="A133" s="294"/>
      <c r="B133" s="153" t="s">
        <v>26</v>
      </c>
      <c r="C133" s="153" t="s">
        <v>27</v>
      </c>
      <c r="D133" s="153" t="s">
        <v>28</v>
      </c>
      <c r="E133" s="296"/>
      <c r="F133" s="287"/>
      <c r="G133" s="287"/>
    </row>
    <row r="134" spans="1:7" ht="17.100000000000001" customHeight="1" x14ac:dyDescent="0.25">
      <c r="A134" s="20" t="str">
        <f>ДОВЗ!A219</f>
        <v>71/2015</v>
      </c>
      <c r="B134" s="18">
        <f>ДОВЗ!B219</f>
        <v>0.42</v>
      </c>
      <c r="C134" s="18">
        <f>ДОВЗ!C219</f>
        <v>0.06</v>
      </c>
      <c r="D134" s="18">
        <f>ДОВЗ!D219</f>
        <v>1.1399999999999999</v>
      </c>
      <c r="E134" s="20">
        <f>ДОВЗ!E219</f>
        <v>7</v>
      </c>
      <c r="F134" s="190" t="str">
        <f>ДОВЗ!F219</f>
        <v>Овощи натуральные свежие (огурец) 60 (СОШ_2018)</v>
      </c>
      <c r="G134" s="179">
        <f>ДОВЗ!G219</f>
        <v>60</v>
      </c>
    </row>
    <row r="135" spans="1:7" ht="17.100000000000001" customHeight="1" x14ac:dyDescent="0.25">
      <c r="A135" s="20" t="str">
        <f>ДОВЗ!A220</f>
        <v>138/1996</v>
      </c>
      <c r="B135" s="18">
        <f>ДОВЗ!B220</f>
        <v>7.73</v>
      </c>
      <c r="C135" s="18">
        <f>ДОВЗ!C220</f>
        <v>5.67</v>
      </c>
      <c r="D135" s="18">
        <f>ДОВЗ!D220</f>
        <v>36.9</v>
      </c>
      <c r="E135" s="20">
        <f>ДОВЗ!E220</f>
        <v>232</v>
      </c>
      <c r="F135" s="190" t="str">
        <f>ДОВЗ!F220</f>
        <v>Суп картофельный с бобовыми с гренками 200/20</v>
      </c>
      <c r="G135" s="179">
        <f>ДОВЗ!G220</f>
        <v>220</v>
      </c>
    </row>
    <row r="136" spans="1:7" ht="17.100000000000001" customHeight="1" x14ac:dyDescent="0.25">
      <c r="A136" s="20" t="str">
        <f>ДОВЗ!A221</f>
        <v>280/2015</v>
      </c>
      <c r="B136" s="18">
        <f>ДОВЗ!B221</f>
        <v>8.84</v>
      </c>
      <c r="C136" s="18">
        <f>ДОВЗ!C221</f>
        <v>11</v>
      </c>
      <c r="D136" s="18">
        <f>ДОВЗ!D221</f>
        <v>9.85</v>
      </c>
      <c r="E136" s="20">
        <f>ДОВЗ!E221</f>
        <v>177</v>
      </c>
      <c r="F136" s="190" t="str">
        <f>ДОВЗ!F221</f>
        <v>Фрикадельки мясные в сметанно-томатном соусе 60/30 (СОШ_2018)</v>
      </c>
      <c r="G136" s="179">
        <f>ДОВЗ!G221</f>
        <v>90</v>
      </c>
    </row>
    <row r="137" spans="1:7" ht="17.100000000000001" customHeight="1" x14ac:dyDescent="0.25">
      <c r="A137" s="20" t="str">
        <f>ДОВЗ!A222</f>
        <v>273, 469/1996</v>
      </c>
      <c r="B137" s="18">
        <f>ДОВЗ!B222</f>
        <v>5.33</v>
      </c>
      <c r="C137" s="18">
        <f>ДОВЗ!C222</f>
        <v>4.8899999999999997</v>
      </c>
      <c r="D137" s="18">
        <f>ДОВЗ!D222</f>
        <v>35.590000000000003</v>
      </c>
      <c r="E137" s="20">
        <f>ДОВЗ!E222</f>
        <v>212</v>
      </c>
      <c r="F137" s="190" t="str">
        <f>ДОВЗ!F222</f>
        <v>Макароны отварные</v>
      </c>
      <c r="G137" s="179">
        <f>ДОВЗ!G222</f>
        <v>150</v>
      </c>
    </row>
    <row r="138" spans="1:7" ht="17.100000000000001" customHeight="1" x14ac:dyDescent="0.25">
      <c r="A138" s="20" t="str">
        <f>ДОВЗ!A223</f>
        <v>705/2004</v>
      </c>
      <c r="B138" s="18">
        <f>ДОВЗ!B223</f>
        <v>0.68</v>
      </c>
      <c r="C138" s="18">
        <f>ДОВЗ!C223</f>
        <v>0.28000000000000003</v>
      </c>
      <c r="D138" s="18">
        <f>ДОВЗ!D223</f>
        <v>29.62</v>
      </c>
      <c r="E138" s="20">
        <f>ДОВЗ!E223</f>
        <v>136</v>
      </c>
      <c r="F138" s="190" t="str">
        <f>ДОВЗ!F223</f>
        <v>Напиток из шиповника</v>
      </c>
      <c r="G138" s="179">
        <f>ДОВЗ!G223</f>
        <v>200</v>
      </c>
    </row>
    <row r="139" spans="1:7" ht="17.100000000000001" customHeight="1" x14ac:dyDescent="0.25">
      <c r="A139" s="20" t="str">
        <f>ДОВЗ!A224</f>
        <v>покупное/</v>
      </c>
      <c r="B139" s="18">
        <f>ДОВЗ!B224</f>
        <v>3.95</v>
      </c>
      <c r="C139" s="18">
        <f>ДОВЗ!C224</f>
        <v>0.5</v>
      </c>
      <c r="D139" s="18">
        <f>ДОВЗ!D224</f>
        <v>24.15</v>
      </c>
      <c r="E139" s="20">
        <f>ДОВЗ!E224</f>
        <v>118</v>
      </c>
      <c r="F139" s="190" t="str">
        <f>ДОВЗ!F224</f>
        <v>Хлеб пшеничный</v>
      </c>
      <c r="G139" s="179">
        <f>ДОВЗ!G224</f>
        <v>50</v>
      </c>
    </row>
    <row r="140" spans="1:7" ht="17.100000000000001" customHeight="1" x14ac:dyDescent="0.25">
      <c r="A140" s="20" t="str">
        <f>ДОВЗ!A225</f>
        <v>покупное/</v>
      </c>
      <c r="B140" s="18">
        <f>ДОВЗ!B225</f>
        <v>1.65</v>
      </c>
      <c r="C140" s="18">
        <f>ДОВЗ!C225</f>
        <v>0.3</v>
      </c>
      <c r="D140" s="18">
        <f>ДОВЗ!D225</f>
        <v>8.35</v>
      </c>
      <c r="E140" s="20">
        <f>ДОВЗ!E225</f>
        <v>44</v>
      </c>
      <c r="F140" s="190" t="str">
        <f>ДОВЗ!F225</f>
        <v>Хлеб ржаной</v>
      </c>
      <c r="G140" s="179">
        <f>ДОВЗ!G225</f>
        <v>25</v>
      </c>
    </row>
    <row r="141" spans="1:7" ht="17.100000000000001" customHeight="1" x14ac:dyDescent="0.25">
      <c r="A141" s="122"/>
      <c r="B141" s="153">
        <f>SUM(B134:B140)</f>
        <v>28.599999999999998</v>
      </c>
      <c r="C141" s="153">
        <f>SUM(C134:C140)</f>
        <v>22.700000000000003</v>
      </c>
      <c r="D141" s="153">
        <f>SUM(D134:D140)</f>
        <v>145.6</v>
      </c>
      <c r="E141" s="17">
        <f>SUM(E134:E140)</f>
        <v>926</v>
      </c>
      <c r="F141" s="174" t="s">
        <v>31</v>
      </c>
      <c r="G141" s="224">
        <f>SUM(G134:G140)</f>
        <v>795</v>
      </c>
    </row>
    <row r="142" spans="1:7" ht="17.100000000000001" customHeight="1" x14ac:dyDescent="0.25">
      <c r="A142" s="284" t="s">
        <v>41</v>
      </c>
      <c r="B142" s="284"/>
      <c r="C142" s="284"/>
      <c r="D142" s="284"/>
      <c r="E142" s="284"/>
      <c r="F142" s="284"/>
      <c r="G142" s="284"/>
    </row>
    <row r="143" spans="1:7" ht="17.100000000000001" customHeight="1" x14ac:dyDescent="0.25">
      <c r="A143" s="20" t="str">
        <f>ДОВЗ!A234</f>
        <v>71/2015</v>
      </c>
      <c r="B143" s="18">
        <f>ДОВЗ!B234</f>
        <v>0.7</v>
      </c>
      <c r="C143" s="18">
        <f>ДОВЗ!C234</f>
        <v>0.1</v>
      </c>
      <c r="D143" s="18">
        <f>ДОВЗ!D234</f>
        <v>1.9</v>
      </c>
      <c r="E143" s="20">
        <f>ДОВЗ!E234</f>
        <v>12</v>
      </c>
      <c r="F143" s="190" t="str">
        <f>ДОВЗ!F234</f>
        <v>Овощи натуральные свежие (огурец) 100 (СОШ_2018)</v>
      </c>
      <c r="G143" s="179">
        <f>ДОВЗ!G234</f>
        <v>100</v>
      </c>
    </row>
    <row r="144" spans="1:7" ht="17.100000000000001" customHeight="1" x14ac:dyDescent="0.25">
      <c r="A144" s="20" t="str">
        <f>ДОВЗ!A235</f>
        <v>138/1996</v>
      </c>
      <c r="B144" s="18">
        <f>ДОВЗ!B235</f>
        <v>8.9</v>
      </c>
      <c r="C144" s="18">
        <f>ДОВЗ!C235</f>
        <v>6.78</v>
      </c>
      <c r="D144" s="18">
        <f>ДОВЗ!D235</f>
        <v>40.89</v>
      </c>
      <c r="E144" s="20">
        <f>ДОВЗ!E235</f>
        <v>262</v>
      </c>
      <c r="F144" s="190" t="str">
        <f>ДОВЗ!F235</f>
        <v>Суп картофельный с бобовыми с гренками 250/20</v>
      </c>
      <c r="G144" s="179">
        <f>ДОВЗ!G235</f>
        <v>270</v>
      </c>
    </row>
    <row r="145" spans="1:7" ht="17.100000000000001" customHeight="1" x14ac:dyDescent="0.25">
      <c r="A145" s="20" t="str">
        <f>ДОВЗ!A236</f>
        <v>280/2015</v>
      </c>
      <c r="B145" s="18">
        <f>ДОВЗ!B236</f>
        <v>10.23</v>
      </c>
      <c r="C145" s="18">
        <f>ДОВЗ!C236</f>
        <v>12.59</v>
      </c>
      <c r="D145" s="18">
        <f>ДОВЗ!D236</f>
        <v>11.14</v>
      </c>
      <c r="E145" s="20">
        <f>ДОВЗ!E236</f>
        <v>202</v>
      </c>
      <c r="F145" s="190" t="str">
        <f>ДОВЗ!F236</f>
        <v>Фрикадельки мясные в сметанно-томатном соусе 70/30 (СОШ_2018)</v>
      </c>
      <c r="G145" s="179">
        <f>ДОВЗ!G236</f>
        <v>100</v>
      </c>
    </row>
    <row r="146" spans="1:7" ht="17.100000000000001" customHeight="1" x14ac:dyDescent="0.25">
      <c r="A146" s="20" t="str">
        <f>ДОВЗ!A237</f>
        <v>273, 469/1996</v>
      </c>
      <c r="B146" s="18">
        <f>ДОВЗ!B237</f>
        <v>6.4</v>
      </c>
      <c r="C146" s="18">
        <f>ДОВЗ!C237</f>
        <v>5.87</v>
      </c>
      <c r="D146" s="18">
        <f>ДОВЗ!D237</f>
        <v>42.71</v>
      </c>
      <c r="E146" s="20">
        <f>ДОВЗ!E237</f>
        <v>254</v>
      </c>
      <c r="F146" s="190" t="str">
        <f>ДОВЗ!F237</f>
        <v>Макароны отварные</v>
      </c>
      <c r="G146" s="179">
        <f>ДОВЗ!G237</f>
        <v>180</v>
      </c>
    </row>
    <row r="147" spans="1:7" ht="17.100000000000001" customHeight="1" x14ac:dyDescent="0.25">
      <c r="A147" s="20" t="str">
        <f>ДОВЗ!A238</f>
        <v>705/2004</v>
      </c>
      <c r="B147" s="18">
        <f>ДОВЗ!B238</f>
        <v>0.68</v>
      </c>
      <c r="C147" s="18">
        <f>ДОВЗ!C238</f>
        <v>0.28000000000000003</v>
      </c>
      <c r="D147" s="18">
        <f>ДОВЗ!D238</f>
        <v>29.62</v>
      </c>
      <c r="E147" s="20">
        <f>ДОВЗ!E238</f>
        <v>136</v>
      </c>
      <c r="F147" s="190" t="str">
        <f>ДОВЗ!F238</f>
        <v>Напиток из шиповника</v>
      </c>
      <c r="G147" s="179">
        <f>ДОВЗ!G238</f>
        <v>200</v>
      </c>
    </row>
    <row r="148" spans="1:7" ht="17.100000000000001" customHeight="1" x14ac:dyDescent="0.25">
      <c r="A148" s="20" t="str">
        <f>ДОВЗ!A239</f>
        <v>покупное/</v>
      </c>
      <c r="B148" s="18">
        <f>ДОВЗ!B239</f>
        <v>3.95</v>
      </c>
      <c r="C148" s="18">
        <f>ДОВЗ!C239</f>
        <v>0.5</v>
      </c>
      <c r="D148" s="18">
        <f>ДОВЗ!D239</f>
        <v>24.15</v>
      </c>
      <c r="E148" s="20">
        <f>ДОВЗ!E239</f>
        <v>118</v>
      </c>
      <c r="F148" s="190" t="str">
        <f>ДОВЗ!F239</f>
        <v>Хлеб пшеничный</v>
      </c>
      <c r="G148" s="179">
        <f>ДОВЗ!G239</f>
        <v>50</v>
      </c>
    </row>
    <row r="149" spans="1:7" ht="17.100000000000001" customHeight="1" x14ac:dyDescent="0.25">
      <c r="A149" s="20" t="str">
        <f>ДОВЗ!A240</f>
        <v>покупное/</v>
      </c>
      <c r="B149" s="18">
        <f>ДОВЗ!B240</f>
        <v>1.65</v>
      </c>
      <c r="C149" s="18">
        <f>ДОВЗ!C240</f>
        <v>0.3</v>
      </c>
      <c r="D149" s="18">
        <f>ДОВЗ!D240</f>
        <v>8.35</v>
      </c>
      <c r="E149" s="20">
        <f>ДОВЗ!E240</f>
        <v>44</v>
      </c>
      <c r="F149" s="190" t="str">
        <f>ДОВЗ!F240</f>
        <v>Хлеб ржаной</v>
      </c>
      <c r="G149" s="179">
        <f>ДОВЗ!G240</f>
        <v>25</v>
      </c>
    </row>
    <row r="150" spans="1:7" ht="17.100000000000001" customHeight="1" x14ac:dyDescent="0.25">
      <c r="A150" s="122"/>
      <c r="B150" s="153">
        <f>SUM(B143:B149)</f>
        <v>32.51</v>
      </c>
      <c r="C150" s="153">
        <f>SUM(C143:C149)</f>
        <v>26.42</v>
      </c>
      <c r="D150" s="153">
        <f>SUM(D143:D149)</f>
        <v>158.76</v>
      </c>
      <c r="E150" s="17">
        <f>SUM(E143:E149)</f>
        <v>1028</v>
      </c>
      <c r="F150" s="174" t="s">
        <v>31</v>
      </c>
      <c r="G150" s="224">
        <f>SUM(G143:G149)</f>
        <v>925</v>
      </c>
    </row>
    <row r="151" spans="1:7" ht="17.100000000000001" customHeight="1" x14ac:dyDescent="0.25">
      <c r="A151" s="128"/>
      <c r="B151" s="33"/>
      <c r="C151" s="33"/>
      <c r="D151" s="33"/>
      <c r="E151" s="23"/>
      <c r="F151" s="215"/>
      <c r="G151" s="215"/>
    </row>
    <row r="152" spans="1:7" ht="17.100000000000001" customHeight="1" x14ac:dyDescent="0.25">
      <c r="A152" s="285" t="s">
        <v>85</v>
      </c>
      <c r="B152" s="285"/>
      <c r="C152" s="285"/>
      <c r="D152" s="285"/>
      <c r="E152" s="285"/>
      <c r="F152" s="285"/>
      <c r="G152" s="285"/>
    </row>
    <row r="153" spans="1:7" ht="17.100000000000001" customHeight="1" x14ac:dyDescent="0.25">
      <c r="A153" s="284" t="s">
        <v>34</v>
      </c>
      <c r="B153" s="284"/>
      <c r="C153" s="284"/>
      <c r="D153" s="284"/>
      <c r="E153" s="284"/>
      <c r="F153" s="284"/>
      <c r="G153" s="284"/>
    </row>
    <row r="154" spans="1:7" ht="17.100000000000001" customHeight="1" x14ac:dyDescent="0.25">
      <c r="A154" s="294" t="s">
        <v>21</v>
      </c>
      <c r="B154" s="295" t="s">
        <v>24</v>
      </c>
      <c r="C154" s="295"/>
      <c r="D154" s="295"/>
      <c r="E154" s="296" t="s">
        <v>25</v>
      </c>
      <c r="F154" s="287" t="s">
        <v>22</v>
      </c>
      <c r="G154" s="287" t="s">
        <v>23</v>
      </c>
    </row>
    <row r="155" spans="1:7" ht="17.100000000000001" customHeight="1" x14ac:dyDescent="0.25">
      <c r="A155" s="294"/>
      <c r="B155" s="153" t="s">
        <v>26</v>
      </c>
      <c r="C155" s="153" t="s">
        <v>27</v>
      </c>
      <c r="D155" s="153" t="s">
        <v>28</v>
      </c>
      <c r="E155" s="296"/>
      <c r="F155" s="287"/>
      <c r="G155" s="287"/>
    </row>
    <row r="156" spans="1:7" ht="17.100000000000001" customHeight="1" x14ac:dyDescent="0.25">
      <c r="A156" s="129" t="str">
        <f>ДОВЗ!A255</f>
        <v>57/2016</v>
      </c>
      <c r="B156" s="132">
        <f>ДОВЗ!B255</f>
        <v>0.72</v>
      </c>
      <c r="C156" s="132">
        <f>ДОВЗ!C255</f>
        <v>2.84</v>
      </c>
      <c r="D156" s="132">
        <f>ДОВЗ!D255</f>
        <v>4.62</v>
      </c>
      <c r="E156" s="129">
        <f>ДОВЗ!E255</f>
        <v>47</v>
      </c>
      <c r="F156" s="192" t="str">
        <f>ДОВЗ!F255</f>
        <v>Икра кабачковая (покупная) 60 (СОШ_2018)</v>
      </c>
      <c r="G156" s="182">
        <f>ДОВЗ!G255</f>
        <v>60</v>
      </c>
    </row>
    <row r="157" spans="1:7" ht="17.100000000000001" customHeight="1" x14ac:dyDescent="0.25">
      <c r="A157" s="129" t="str">
        <f>ДОВЗ!A256</f>
        <v>110/1996</v>
      </c>
      <c r="B157" s="132">
        <f>ДОВЗ!B256</f>
        <v>1.71</v>
      </c>
      <c r="C157" s="132">
        <f>ДОВЗ!C256</f>
        <v>5.62</v>
      </c>
      <c r="D157" s="132">
        <f>ДОВЗ!D256</f>
        <v>10.84</v>
      </c>
      <c r="E157" s="129">
        <f>ДОВЗ!E256</f>
        <v>94</v>
      </c>
      <c r="F157" s="192" t="str">
        <f>ДОВЗ!F256</f>
        <v>Борщ с капустой и картофелем со сметаной 200/5</v>
      </c>
      <c r="G157" s="182">
        <f>ДОВЗ!G256</f>
        <v>205</v>
      </c>
    </row>
    <row r="158" spans="1:7" ht="17.100000000000001" customHeight="1" x14ac:dyDescent="0.25">
      <c r="A158" s="129" t="str">
        <f>ДОВЗ!A257</f>
        <v>373/1997</v>
      </c>
      <c r="B158" s="132">
        <f>ДОВЗ!B257</f>
        <v>13.47</v>
      </c>
      <c r="C158" s="132">
        <f>ДОВЗ!C257</f>
        <v>12.31</v>
      </c>
      <c r="D158" s="132">
        <f>ДОВЗ!D257</f>
        <v>4.21</v>
      </c>
      <c r="E158" s="129">
        <f>ДОВЗ!E257</f>
        <v>179</v>
      </c>
      <c r="F158" s="192" t="str">
        <f>ДОВЗ!F257</f>
        <v>Рыба под сырной корочкой (горбуша) 45/45</v>
      </c>
      <c r="G158" s="182">
        <f>ДОВЗ!G257</f>
        <v>90</v>
      </c>
    </row>
    <row r="159" spans="1:7" ht="17.100000000000001" customHeight="1" x14ac:dyDescent="0.25">
      <c r="A159" s="129" t="str">
        <f>ДОВЗ!A258</f>
        <v>472/1996</v>
      </c>
      <c r="B159" s="132">
        <f>ДОВЗ!B258</f>
        <v>3.24</v>
      </c>
      <c r="C159" s="132">
        <f>ДОВЗ!C258</f>
        <v>5.56</v>
      </c>
      <c r="D159" s="132">
        <f>ДОВЗ!D258</f>
        <v>22</v>
      </c>
      <c r="E159" s="129">
        <f>ДОВЗ!E258</f>
        <v>152</v>
      </c>
      <c r="F159" s="192" t="str">
        <f>ДОВЗ!F258</f>
        <v xml:space="preserve">Картофельное пюре </v>
      </c>
      <c r="G159" s="182">
        <f>ДОВЗ!G258</f>
        <v>150</v>
      </c>
    </row>
    <row r="160" spans="1:7" ht="17.100000000000001" customHeight="1" x14ac:dyDescent="0.25">
      <c r="A160" s="129" t="str">
        <f>ДОВЗ!A259</f>
        <v>588/1996</v>
      </c>
      <c r="B160" s="132">
        <f>ДОВЗ!B259</f>
        <v>0.44</v>
      </c>
      <c r="C160" s="132">
        <f>ДОВЗ!C259</f>
        <v>0</v>
      </c>
      <c r="D160" s="132">
        <f>ДОВЗ!D259</f>
        <v>28.88</v>
      </c>
      <c r="E160" s="129">
        <f>ДОВЗ!E259</f>
        <v>119</v>
      </c>
      <c r="F160" s="192" t="str">
        <f>ДОВЗ!F259</f>
        <v>Компот из сухофруктов</v>
      </c>
      <c r="G160" s="182">
        <f>ДОВЗ!G259</f>
        <v>200</v>
      </c>
    </row>
    <row r="161" spans="1:7" ht="17.100000000000001" customHeight="1" x14ac:dyDescent="0.25">
      <c r="A161" s="129" t="str">
        <f>ДОВЗ!A260</f>
        <v>покупное/</v>
      </c>
      <c r="B161" s="132">
        <f>ДОВЗ!B260</f>
        <v>3.95</v>
      </c>
      <c r="C161" s="132">
        <f>ДОВЗ!C260</f>
        <v>0.5</v>
      </c>
      <c r="D161" s="132">
        <f>ДОВЗ!D260</f>
        <v>24.15</v>
      </c>
      <c r="E161" s="129">
        <f>ДОВЗ!E260</f>
        <v>118</v>
      </c>
      <c r="F161" s="192" t="str">
        <f>ДОВЗ!F260</f>
        <v>Хлеб пшеничный</v>
      </c>
      <c r="G161" s="182">
        <f>ДОВЗ!G260</f>
        <v>50</v>
      </c>
    </row>
    <row r="162" spans="1:7" ht="17.100000000000001" customHeight="1" x14ac:dyDescent="0.25">
      <c r="A162" s="129" t="str">
        <f>ДОВЗ!A261</f>
        <v>покупное/</v>
      </c>
      <c r="B162" s="132">
        <f>ДОВЗ!B261</f>
        <v>1.65</v>
      </c>
      <c r="C162" s="132">
        <f>ДОВЗ!C261</f>
        <v>0.3</v>
      </c>
      <c r="D162" s="132">
        <f>ДОВЗ!D261</f>
        <v>8.35</v>
      </c>
      <c r="E162" s="129">
        <f>ДОВЗ!E261</f>
        <v>44</v>
      </c>
      <c r="F162" s="192" t="str">
        <f>ДОВЗ!F261</f>
        <v xml:space="preserve">Хлеб ржаной </v>
      </c>
      <c r="G162" s="182">
        <f>ДОВЗ!G261</f>
        <v>25</v>
      </c>
    </row>
    <row r="163" spans="1:7" ht="17.100000000000001" customHeight="1" x14ac:dyDescent="0.25">
      <c r="A163" s="122"/>
      <c r="B163" s="16">
        <f>SUM(B156:B162)</f>
        <v>25.18</v>
      </c>
      <c r="C163" s="16">
        <f>SUM(C156:C162)</f>
        <v>27.130000000000003</v>
      </c>
      <c r="D163" s="16">
        <f>SUM(D156:D162)</f>
        <v>103.04999999999998</v>
      </c>
      <c r="E163" s="13">
        <f>SUM(E156:E162)</f>
        <v>753</v>
      </c>
      <c r="F163" s="174" t="s">
        <v>31</v>
      </c>
      <c r="G163" s="188">
        <f>SUM(G156:G162)</f>
        <v>780</v>
      </c>
    </row>
    <row r="164" spans="1:7" ht="17.100000000000001" customHeight="1" x14ac:dyDescent="0.25">
      <c r="A164" s="284" t="s">
        <v>41</v>
      </c>
      <c r="B164" s="284"/>
      <c r="C164" s="284"/>
      <c r="D164" s="284"/>
      <c r="E164" s="284"/>
      <c r="F164" s="284"/>
      <c r="G164" s="284"/>
    </row>
    <row r="165" spans="1:7" ht="17.100000000000001" customHeight="1" x14ac:dyDescent="0.25">
      <c r="A165" s="129" t="str">
        <f>ДОВЗ!A270</f>
        <v>57/2016</v>
      </c>
      <c r="B165" s="132">
        <f>ДОВЗ!B270</f>
        <v>1.2</v>
      </c>
      <c r="C165" s="132">
        <f>ДОВЗ!C270</f>
        <v>4.7300000000000004</v>
      </c>
      <c r="D165" s="132">
        <f>ДОВЗ!D270</f>
        <v>7.7</v>
      </c>
      <c r="E165" s="129">
        <f>ДОВЗ!E270</f>
        <v>78</v>
      </c>
      <c r="F165" s="192" t="str">
        <f>ДОВЗ!F270</f>
        <v>Икра кабачковая (покупная) 100 (СОШ_2018)</v>
      </c>
      <c r="G165" s="182">
        <f>ДОВЗ!G270</f>
        <v>100</v>
      </c>
    </row>
    <row r="166" spans="1:7" ht="17.100000000000001" customHeight="1" x14ac:dyDescent="0.25">
      <c r="A166" s="129" t="str">
        <f>ДОВЗ!A271</f>
        <v>110/1996</v>
      </c>
      <c r="B166" s="132">
        <f>ДОВЗ!B271</f>
        <v>2.11</v>
      </c>
      <c r="C166" s="132">
        <f>ДОВЗ!C271</f>
        <v>6.65</v>
      </c>
      <c r="D166" s="132">
        <f>ДОВЗ!D271</f>
        <v>13.51</v>
      </c>
      <c r="E166" s="129">
        <f>ДОВЗ!E271</f>
        <v>116</v>
      </c>
      <c r="F166" s="192" t="str">
        <f>ДОВЗ!F271</f>
        <v>Борщ с капустой и  картофелем со сметаной 250/5</v>
      </c>
      <c r="G166" s="182">
        <f>ДОВЗ!G271</f>
        <v>255</v>
      </c>
    </row>
    <row r="167" spans="1:7" ht="17.100000000000001" customHeight="1" x14ac:dyDescent="0.25">
      <c r="A167" s="129" t="str">
        <f>ДОВЗ!A272</f>
        <v>373/1997</v>
      </c>
      <c r="B167" s="132">
        <f>ДОВЗ!B272</f>
        <v>14.95</v>
      </c>
      <c r="C167" s="132">
        <f>ДОВЗ!C272</f>
        <v>12.02</v>
      </c>
      <c r="D167" s="132">
        <f>ДОВЗ!D272</f>
        <v>4.66</v>
      </c>
      <c r="E167" s="129">
        <f>ДОВЗ!E272</f>
        <v>184</v>
      </c>
      <c r="F167" s="192" t="str">
        <f>ДОВЗ!F272</f>
        <v>Рыба под сырной корочкой (горбуша) 50/50</v>
      </c>
      <c r="G167" s="182">
        <f>ДОВЗ!G272</f>
        <v>100</v>
      </c>
    </row>
    <row r="168" spans="1:7" ht="17.100000000000001" customHeight="1" x14ac:dyDescent="0.25">
      <c r="A168" s="129" t="str">
        <f>ДОВЗ!A273</f>
        <v>472/1996</v>
      </c>
      <c r="B168" s="132">
        <f>ДОВЗ!B273</f>
        <v>3.89</v>
      </c>
      <c r="C168" s="132">
        <f>ДОВЗ!C273</f>
        <v>6.68</v>
      </c>
      <c r="D168" s="132">
        <f>ДОВЗ!D273</f>
        <v>26.41</v>
      </c>
      <c r="E168" s="129">
        <f>ДОВЗ!E273</f>
        <v>182</v>
      </c>
      <c r="F168" s="192" t="str">
        <f>ДОВЗ!F273</f>
        <v xml:space="preserve">Картофельное пюре </v>
      </c>
      <c r="G168" s="182">
        <f>ДОВЗ!G273</f>
        <v>180</v>
      </c>
    </row>
    <row r="169" spans="1:7" ht="17.100000000000001" customHeight="1" x14ac:dyDescent="0.25">
      <c r="A169" s="129" t="str">
        <f>ДОВЗ!A274</f>
        <v>588/1996</v>
      </c>
      <c r="B169" s="132">
        <f>ДОВЗ!B274</f>
        <v>0.44</v>
      </c>
      <c r="C169" s="132">
        <f>ДОВЗ!C274</f>
        <v>0</v>
      </c>
      <c r="D169" s="132">
        <f>ДОВЗ!D274</f>
        <v>28.88</v>
      </c>
      <c r="E169" s="129">
        <f>ДОВЗ!E274</f>
        <v>119</v>
      </c>
      <c r="F169" s="192" t="str">
        <f>ДОВЗ!F274</f>
        <v>Компот из сухофруктов</v>
      </c>
      <c r="G169" s="182">
        <f>ДОВЗ!G274</f>
        <v>200</v>
      </c>
    </row>
    <row r="170" spans="1:7" ht="17.100000000000001" customHeight="1" x14ac:dyDescent="0.25">
      <c r="A170" s="129" t="str">
        <f>ДОВЗ!A275</f>
        <v>покупное/</v>
      </c>
      <c r="B170" s="132">
        <f>ДОВЗ!B275</f>
        <v>3.95</v>
      </c>
      <c r="C170" s="132">
        <f>ДОВЗ!C275</f>
        <v>0.5</v>
      </c>
      <c r="D170" s="132">
        <f>ДОВЗ!D275</f>
        <v>24.15</v>
      </c>
      <c r="E170" s="129">
        <f>ДОВЗ!E275</f>
        <v>118</v>
      </c>
      <c r="F170" s="192" t="str">
        <f>ДОВЗ!F275</f>
        <v>Хлеб пшеничный</v>
      </c>
      <c r="G170" s="182">
        <f>ДОВЗ!G275</f>
        <v>50</v>
      </c>
    </row>
    <row r="171" spans="1:7" ht="17.100000000000001" customHeight="1" x14ac:dyDescent="0.25">
      <c r="A171" s="129" t="str">
        <f>ДОВЗ!A276</f>
        <v>покупное/</v>
      </c>
      <c r="B171" s="132">
        <f>ДОВЗ!B276</f>
        <v>1.65</v>
      </c>
      <c r="C171" s="132">
        <f>ДОВЗ!C276</f>
        <v>0.3</v>
      </c>
      <c r="D171" s="132">
        <f>ДОВЗ!D276</f>
        <v>8.35</v>
      </c>
      <c r="E171" s="129">
        <f>ДОВЗ!E276</f>
        <v>44</v>
      </c>
      <c r="F171" s="192" t="str">
        <f>ДОВЗ!F276</f>
        <v xml:space="preserve">Хлеб ржаной </v>
      </c>
      <c r="G171" s="182">
        <f>ДОВЗ!G276</f>
        <v>25</v>
      </c>
    </row>
    <row r="172" spans="1:7" ht="17.100000000000001" customHeight="1" x14ac:dyDescent="0.25">
      <c r="A172" s="122"/>
      <c r="B172" s="153">
        <f>SUM(B165:B171)</f>
        <v>28.189999999999998</v>
      </c>
      <c r="C172" s="153">
        <f>SUM(C165:C171)</f>
        <v>30.88</v>
      </c>
      <c r="D172" s="153">
        <f>SUM(D165:D171)</f>
        <v>113.66</v>
      </c>
      <c r="E172" s="17">
        <f>SUM(E165:E171)</f>
        <v>841</v>
      </c>
      <c r="F172" s="246" t="s">
        <v>31</v>
      </c>
      <c r="G172" s="188">
        <f>SUM(G165:G171)</f>
        <v>910</v>
      </c>
    </row>
    <row r="173" spans="1:7" ht="17.100000000000001" customHeight="1" x14ac:dyDescent="0.25">
      <c r="A173" s="123"/>
      <c r="B173" s="22"/>
      <c r="C173" s="22"/>
      <c r="D173" s="22"/>
      <c r="E173" s="19"/>
      <c r="F173" s="208"/>
      <c r="G173" s="173"/>
    </row>
    <row r="174" spans="1:7" ht="17.100000000000001" customHeight="1" x14ac:dyDescent="0.25">
      <c r="A174" s="285" t="s">
        <v>86</v>
      </c>
      <c r="B174" s="285"/>
      <c r="C174" s="285"/>
      <c r="D174" s="285"/>
      <c r="E174" s="285"/>
      <c r="F174" s="285"/>
      <c r="G174" s="285"/>
    </row>
    <row r="175" spans="1:7" ht="17.100000000000001" customHeight="1" x14ac:dyDescent="0.25">
      <c r="A175" s="284" t="s">
        <v>34</v>
      </c>
      <c r="B175" s="284"/>
      <c r="C175" s="284"/>
      <c r="D175" s="284"/>
      <c r="E175" s="284"/>
      <c r="F175" s="284"/>
      <c r="G175" s="284"/>
    </row>
    <row r="176" spans="1:7" ht="17.100000000000001" customHeight="1" x14ac:dyDescent="0.25">
      <c r="A176" s="294" t="s">
        <v>21</v>
      </c>
      <c r="B176" s="295" t="s">
        <v>24</v>
      </c>
      <c r="C176" s="295"/>
      <c r="D176" s="295"/>
      <c r="E176" s="296" t="s">
        <v>25</v>
      </c>
      <c r="F176" s="287" t="s">
        <v>22</v>
      </c>
      <c r="G176" s="287" t="s">
        <v>23</v>
      </c>
    </row>
    <row r="177" spans="1:7" ht="17.100000000000001" customHeight="1" x14ac:dyDescent="0.25">
      <c r="A177" s="294"/>
      <c r="B177" s="153" t="s">
        <v>26</v>
      </c>
      <c r="C177" s="153" t="s">
        <v>27</v>
      </c>
      <c r="D177" s="153" t="s">
        <v>28</v>
      </c>
      <c r="E177" s="296"/>
      <c r="F177" s="287"/>
      <c r="G177" s="287"/>
    </row>
    <row r="178" spans="1:7" ht="17.100000000000001" customHeight="1" x14ac:dyDescent="0.25">
      <c r="A178" s="162" t="str">
        <f>ДОВЗ!A291</f>
        <v>40/2016</v>
      </c>
      <c r="B178" s="161">
        <f>ДОВЗ!B291</f>
        <v>0.9</v>
      </c>
      <c r="C178" s="161">
        <f>ДОВЗ!C291</f>
        <v>2.1</v>
      </c>
      <c r="D178" s="161">
        <f>ДОВЗ!D291</f>
        <v>4.42</v>
      </c>
      <c r="E178" s="162">
        <f>ДОВЗ!E291</f>
        <v>40</v>
      </c>
      <c r="F178" s="251" t="str">
        <f>ДОВЗ!F291</f>
        <v xml:space="preserve">   *Салат Степной 60 (СОШ_2018)</v>
      </c>
      <c r="G178" s="252">
        <f>ДОВЗ!G291</f>
        <v>60</v>
      </c>
    </row>
    <row r="179" spans="1:7" ht="17.100000000000001" customHeight="1" x14ac:dyDescent="0.25">
      <c r="A179" s="127" t="str">
        <f>ДОВЗ!A292</f>
        <v>29/2015</v>
      </c>
      <c r="B179" s="130">
        <f>ДОВЗ!B292</f>
        <v>0.65</v>
      </c>
      <c r="C179" s="130">
        <f>ДОВЗ!C292</f>
        <v>3.62</v>
      </c>
      <c r="D179" s="130">
        <f>ДОВЗ!D292</f>
        <v>2.2599999999999998</v>
      </c>
      <c r="E179" s="127">
        <f>ДОВЗ!E292</f>
        <v>44</v>
      </c>
      <c r="F179" s="194" t="str">
        <f>ДОВЗ!F292</f>
        <v>Салат из сырых овощей 60 (СОШ_2018)</v>
      </c>
      <c r="G179" s="184">
        <f>ДОВЗ!G292</f>
        <v>60</v>
      </c>
    </row>
    <row r="180" spans="1:7" ht="17.100000000000001" customHeight="1" x14ac:dyDescent="0.25">
      <c r="A180" s="127" t="str">
        <f>ДОВЗ!A293</f>
        <v>120/1996</v>
      </c>
      <c r="B180" s="130">
        <f>ДОВЗ!B293</f>
        <v>1.63</v>
      </c>
      <c r="C180" s="130">
        <f>ДОВЗ!C293</f>
        <v>5.64</v>
      </c>
      <c r="D180" s="130">
        <f>ДОВЗ!D293</f>
        <v>7.63</v>
      </c>
      <c r="E180" s="127">
        <f>ДОВЗ!E293</f>
        <v>82</v>
      </c>
      <c r="F180" s="194" t="str">
        <f>ДОВЗ!F293</f>
        <v>Щи из свежей капусты с картофелем со сметаной 200/5</v>
      </c>
      <c r="G180" s="184">
        <f>ДОВЗ!G293</f>
        <v>205</v>
      </c>
    </row>
    <row r="181" spans="1:7" ht="17.100000000000001" customHeight="1" x14ac:dyDescent="0.25">
      <c r="A181" s="127" t="str">
        <f>ДОВЗ!A294</f>
        <v>255/2015</v>
      </c>
      <c r="B181" s="130">
        <f>ДОВЗ!B294</f>
        <v>11.93</v>
      </c>
      <c r="C181" s="130">
        <f>ДОВЗ!C294</f>
        <v>10.11</v>
      </c>
      <c r="D181" s="130">
        <f>ДОВЗ!D294</f>
        <v>3.17</v>
      </c>
      <c r="E181" s="127">
        <f>ДОВЗ!E294</f>
        <v>167</v>
      </c>
      <c r="F181" s="194" t="str">
        <f>ДОВЗ!F294</f>
        <v>Печень по-строгановски 45/45 (СОШ_2018)</v>
      </c>
      <c r="G181" s="184">
        <f>ДОВЗ!G294</f>
        <v>90</v>
      </c>
    </row>
    <row r="182" spans="1:7" ht="17.100000000000001" customHeight="1" x14ac:dyDescent="0.25">
      <c r="A182" s="127" t="str">
        <f>ДОВЗ!A295</f>
        <v>465/1996</v>
      </c>
      <c r="B182" s="130">
        <f>ДОВЗ!B295</f>
        <v>3.81</v>
      </c>
      <c r="C182" s="130">
        <f>ДОВЗ!C295</f>
        <v>6.11</v>
      </c>
      <c r="D182" s="130">
        <f>ДОВЗ!D295</f>
        <v>40.01</v>
      </c>
      <c r="E182" s="127">
        <f>ДОВЗ!E295</f>
        <v>230</v>
      </c>
      <c r="F182" s="194" t="str">
        <f>ДОВЗ!F295</f>
        <v>Рис отварной 150</v>
      </c>
      <c r="G182" s="184">
        <f>ДОВЗ!G295</f>
        <v>150</v>
      </c>
    </row>
    <row r="183" spans="1:7" ht="17.100000000000001" customHeight="1" x14ac:dyDescent="0.25">
      <c r="A183" s="127" t="str">
        <f>ДОВЗ!A296</f>
        <v>702/1997</v>
      </c>
      <c r="B183" s="130">
        <f>ДОВЗ!B296</f>
        <v>0.36</v>
      </c>
      <c r="C183" s="130">
        <f>ДОВЗ!C296</f>
        <v>0</v>
      </c>
      <c r="D183" s="130">
        <f>ДОВЗ!D296</f>
        <v>33.159999999999997</v>
      </c>
      <c r="E183" s="127">
        <f>ДОВЗ!E296</f>
        <v>132</v>
      </c>
      <c r="F183" s="194" t="str">
        <f>ДОВЗ!F296</f>
        <v>Компот из изюма</v>
      </c>
      <c r="G183" s="184">
        <f>ДОВЗ!G296</f>
        <v>200</v>
      </c>
    </row>
    <row r="184" spans="1:7" ht="17.100000000000001" customHeight="1" x14ac:dyDescent="0.25">
      <c r="A184" s="127" t="str">
        <f>ДОВЗ!A297</f>
        <v>покупное/</v>
      </c>
      <c r="B184" s="130">
        <f>ДОВЗ!B297</f>
        <v>3.95</v>
      </c>
      <c r="C184" s="130">
        <f>ДОВЗ!C297</f>
        <v>0.5</v>
      </c>
      <c r="D184" s="130">
        <f>ДОВЗ!D297</f>
        <v>24.15</v>
      </c>
      <c r="E184" s="127">
        <f>ДОВЗ!E297</f>
        <v>118</v>
      </c>
      <c r="F184" s="194" t="str">
        <f>ДОВЗ!F297</f>
        <v>Хлеб пшеничный</v>
      </c>
      <c r="G184" s="184">
        <f>ДОВЗ!G297</f>
        <v>50</v>
      </c>
    </row>
    <row r="185" spans="1:7" ht="17.100000000000001" customHeight="1" x14ac:dyDescent="0.25">
      <c r="A185" s="127" t="str">
        <f>ДОВЗ!A298</f>
        <v>покупное/</v>
      </c>
      <c r="B185" s="130">
        <f>ДОВЗ!B298</f>
        <v>1.65</v>
      </c>
      <c r="C185" s="130">
        <f>ДОВЗ!C298</f>
        <v>0.3</v>
      </c>
      <c r="D185" s="130">
        <f>ДОВЗ!D298</f>
        <v>8.35</v>
      </c>
      <c r="E185" s="127">
        <f>ДОВЗ!E298</f>
        <v>44</v>
      </c>
      <c r="F185" s="194" t="str">
        <f>ДОВЗ!F298</f>
        <v xml:space="preserve">Хлеб ржаной </v>
      </c>
      <c r="G185" s="184">
        <f>ДОВЗ!G298</f>
        <v>25</v>
      </c>
    </row>
    <row r="186" spans="1:7" ht="17.100000000000001" customHeight="1" x14ac:dyDescent="0.25">
      <c r="A186" s="122"/>
      <c r="B186" s="153">
        <f t="shared" ref="B186:E186" si="4">SUM(B179:B185)</f>
        <v>23.979999999999997</v>
      </c>
      <c r="C186" s="153">
        <f t="shared" si="4"/>
        <v>26.279999999999998</v>
      </c>
      <c r="D186" s="153">
        <f t="shared" si="4"/>
        <v>118.72999999999999</v>
      </c>
      <c r="E186" s="17">
        <f t="shared" si="4"/>
        <v>817</v>
      </c>
      <c r="F186" s="174" t="s">
        <v>31</v>
      </c>
      <c r="G186" s="188">
        <f>SUM(G179:G185)</f>
        <v>780</v>
      </c>
    </row>
    <row r="187" spans="1:7" ht="17.100000000000001" customHeight="1" x14ac:dyDescent="0.25">
      <c r="A187" s="284" t="s">
        <v>41</v>
      </c>
      <c r="B187" s="284"/>
      <c r="C187" s="284"/>
      <c r="D187" s="284"/>
      <c r="E187" s="284"/>
      <c r="F187" s="284"/>
      <c r="G187" s="284"/>
    </row>
    <row r="188" spans="1:7" ht="17.100000000000001" customHeight="1" x14ac:dyDescent="0.25">
      <c r="A188" s="162" t="str">
        <f>ДОВЗ!A308</f>
        <v>40/2016</v>
      </c>
      <c r="B188" s="161">
        <f>ДОВЗ!B308</f>
        <v>1.5</v>
      </c>
      <c r="C188" s="161">
        <f>ДОВЗ!C308</f>
        <v>3.5</v>
      </c>
      <c r="D188" s="161">
        <f>ДОВЗ!D308</f>
        <v>7.37</v>
      </c>
      <c r="E188" s="162">
        <f>ДОВЗ!E308</f>
        <v>66</v>
      </c>
      <c r="F188" s="251" t="str">
        <f>ДОВЗ!F308</f>
        <v xml:space="preserve">   *Салат Степной 100 (СОШ_2018)</v>
      </c>
      <c r="G188" s="252">
        <f>ДОВЗ!G308</f>
        <v>100</v>
      </c>
    </row>
    <row r="189" spans="1:7" ht="17.100000000000001" customHeight="1" x14ac:dyDescent="0.25">
      <c r="A189" s="127" t="str">
        <f>ДОВЗ!A309</f>
        <v>29/2015</v>
      </c>
      <c r="B189" s="130">
        <f>ДОВЗ!B309</f>
        <v>1.0900000000000001</v>
      </c>
      <c r="C189" s="130">
        <f>ДОВЗ!C309</f>
        <v>6.04</v>
      </c>
      <c r="D189" s="130">
        <f>ДОВЗ!D309</f>
        <v>3.78</v>
      </c>
      <c r="E189" s="127">
        <f>ДОВЗ!E309</f>
        <v>74</v>
      </c>
      <c r="F189" s="194" t="str">
        <f>ДОВЗ!F309</f>
        <v>Салат из сырых овощей 100 (СОШ_2018)</v>
      </c>
      <c r="G189" s="184">
        <f>ДОВЗ!G309</f>
        <v>100</v>
      </c>
    </row>
    <row r="190" spans="1:7" ht="17.100000000000001" customHeight="1" x14ac:dyDescent="0.25">
      <c r="A190" s="127" t="str">
        <f>ДОВЗ!A310</f>
        <v>120/1996</v>
      </c>
      <c r="B190" s="130">
        <f>ДОВЗ!B310</f>
        <v>2.0099999999999998</v>
      </c>
      <c r="C190" s="130">
        <f>ДОВЗ!C310</f>
        <v>6.68</v>
      </c>
      <c r="D190" s="130">
        <f>ДОВЗ!D310</f>
        <v>9.5</v>
      </c>
      <c r="E190" s="127">
        <f>ДОВЗ!E310</f>
        <v>100</v>
      </c>
      <c r="F190" s="194" t="str">
        <f>ДОВЗ!F310</f>
        <v>Щи из свежей капусты с картофелем со сметаной 250/5</v>
      </c>
      <c r="G190" s="184">
        <f>ДОВЗ!G310</f>
        <v>255</v>
      </c>
    </row>
    <row r="191" spans="1:7" ht="17.100000000000001" customHeight="1" x14ac:dyDescent="0.25">
      <c r="A191" s="127" t="str">
        <f>ДОВЗ!A311</f>
        <v>255/2015</v>
      </c>
      <c r="B191" s="130">
        <f>ДОВЗ!B311</f>
        <v>13.26</v>
      </c>
      <c r="C191" s="130">
        <f>ДОВЗ!C311</f>
        <v>11.23</v>
      </c>
      <c r="D191" s="130">
        <f>ДОВЗ!D311</f>
        <v>3.52</v>
      </c>
      <c r="E191" s="127">
        <f>ДОВЗ!E311</f>
        <v>185</v>
      </c>
      <c r="F191" s="194" t="str">
        <f>ДОВЗ!F311</f>
        <v>Печень по-строгановски 50/50 (СОШ_2018)</v>
      </c>
      <c r="G191" s="184">
        <f>ДОВЗ!G311</f>
        <v>100</v>
      </c>
    </row>
    <row r="192" spans="1:7" ht="17.100000000000001" customHeight="1" x14ac:dyDescent="0.25">
      <c r="A192" s="127" t="str">
        <f>ДОВЗ!A312</f>
        <v>465/1996</v>
      </c>
      <c r="B192" s="130">
        <f>ДОВЗ!B312</f>
        <v>4.58</v>
      </c>
      <c r="C192" s="130">
        <f>ДОВЗ!C312</f>
        <v>7.33</v>
      </c>
      <c r="D192" s="130">
        <f>ДОВЗ!D312</f>
        <v>48.02</v>
      </c>
      <c r="E192" s="127">
        <f>ДОВЗ!E312</f>
        <v>276</v>
      </c>
      <c r="F192" s="194" t="str">
        <f>ДОВЗ!F312</f>
        <v xml:space="preserve">Рис отварной </v>
      </c>
      <c r="G192" s="184">
        <f>ДОВЗ!G312</f>
        <v>180</v>
      </c>
    </row>
    <row r="193" spans="1:7" ht="17.100000000000001" customHeight="1" x14ac:dyDescent="0.25">
      <c r="A193" s="127" t="str">
        <f>ДОВЗ!A313</f>
        <v>702/1997</v>
      </c>
      <c r="B193" s="130">
        <f>ДОВЗ!B313</f>
        <v>0.36</v>
      </c>
      <c r="C193" s="130">
        <f>ДОВЗ!C313</f>
        <v>0</v>
      </c>
      <c r="D193" s="130">
        <f>ДОВЗ!D313</f>
        <v>33.159999999999997</v>
      </c>
      <c r="E193" s="127">
        <f>ДОВЗ!E313</f>
        <v>132</v>
      </c>
      <c r="F193" s="194" t="str">
        <f>ДОВЗ!F313</f>
        <v>Компот из изюма</v>
      </c>
      <c r="G193" s="184">
        <f>ДОВЗ!G313</f>
        <v>200</v>
      </c>
    </row>
    <row r="194" spans="1:7" ht="17.100000000000001" customHeight="1" x14ac:dyDescent="0.25">
      <c r="A194" s="127" t="str">
        <f>ДОВЗ!A314</f>
        <v>покупное/</v>
      </c>
      <c r="B194" s="130">
        <f>ДОВЗ!B314</f>
        <v>3.95</v>
      </c>
      <c r="C194" s="130">
        <f>ДОВЗ!C314</f>
        <v>0.5</v>
      </c>
      <c r="D194" s="130">
        <f>ДОВЗ!D314</f>
        <v>24.15</v>
      </c>
      <c r="E194" s="127">
        <f>ДОВЗ!E314</f>
        <v>118</v>
      </c>
      <c r="F194" s="194" t="str">
        <f>ДОВЗ!F314</f>
        <v>Хлеб пшеничный</v>
      </c>
      <c r="G194" s="184">
        <f>ДОВЗ!G314</f>
        <v>50</v>
      </c>
    </row>
    <row r="195" spans="1:7" ht="17.100000000000001" customHeight="1" x14ac:dyDescent="0.25">
      <c r="A195" s="127" t="str">
        <f>ДОВЗ!A315</f>
        <v>покупное/</v>
      </c>
      <c r="B195" s="130">
        <f>ДОВЗ!B315</f>
        <v>1.65</v>
      </c>
      <c r="C195" s="130">
        <f>ДОВЗ!C315</f>
        <v>0.3</v>
      </c>
      <c r="D195" s="130">
        <f>ДОВЗ!D315</f>
        <v>8.35</v>
      </c>
      <c r="E195" s="127">
        <f>ДОВЗ!E315</f>
        <v>44</v>
      </c>
      <c r="F195" s="194" t="str">
        <f>ДОВЗ!F315</f>
        <v xml:space="preserve">Хлеб ржаной </v>
      </c>
      <c r="G195" s="184">
        <f>ДОВЗ!G315</f>
        <v>25</v>
      </c>
    </row>
    <row r="196" spans="1:7" ht="17.100000000000001" customHeight="1" x14ac:dyDescent="0.25">
      <c r="A196" s="122"/>
      <c r="B196" s="153">
        <f t="shared" ref="B196:E196" si="5">SUM(B189:B195)</f>
        <v>26.899999999999995</v>
      </c>
      <c r="C196" s="153">
        <f t="shared" si="5"/>
        <v>32.08</v>
      </c>
      <c r="D196" s="153">
        <f t="shared" si="5"/>
        <v>130.47999999999999</v>
      </c>
      <c r="E196" s="17">
        <f t="shared" si="5"/>
        <v>929</v>
      </c>
      <c r="F196" s="174" t="s">
        <v>31</v>
      </c>
      <c r="G196" s="188">
        <f>SUM(G189:G195)</f>
        <v>910</v>
      </c>
    </row>
    <row r="197" spans="1:7" ht="17.100000000000001" customHeight="1" x14ac:dyDescent="0.25">
      <c r="A197" s="123"/>
      <c r="B197" s="22"/>
      <c r="C197" s="22"/>
      <c r="D197" s="22"/>
      <c r="E197" s="19"/>
      <c r="F197" s="208"/>
      <c r="G197" s="173"/>
    </row>
    <row r="198" spans="1:7" ht="17.100000000000001" customHeight="1" x14ac:dyDescent="0.25">
      <c r="A198" s="285" t="s">
        <v>88</v>
      </c>
      <c r="B198" s="285"/>
      <c r="C198" s="285"/>
      <c r="D198" s="285"/>
      <c r="E198" s="285"/>
      <c r="F198" s="285"/>
      <c r="G198" s="285"/>
    </row>
    <row r="199" spans="1:7" ht="17.100000000000001" customHeight="1" x14ac:dyDescent="0.25">
      <c r="A199" s="284" t="s">
        <v>34</v>
      </c>
      <c r="B199" s="284"/>
      <c r="C199" s="284"/>
      <c r="D199" s="284"/>
      <c r="E199" s="284"/>
      <c r="F199" s="284"/>
      <c r="G199" s="284"/>
    </row>
    <row r="200" spans="1:7" ht="17.100000000000001" customHeight="1" x14ac:dyDescent="0.25">
      <c r="A200" s="294" t="s">
        <v>21</v>
      </c>
      <c r="B200" s="295" t="s">
        <v>24</v>
      </c>
      <c r="C200" s="295"/>
      <c r="D200" s="295"/>
      <c r="E200" s="296" t="s">
        <v>25</v>
      </c>
      <c r="F200" s="287" t="s">
        <v>22</v>
      </c>
      <c r="G200" s="287" t="s">
        <v>23</v>
      </c>
    </row>
    <row r="201" spans="1:7" ht="17.100000000000001" customHeight="1" x14ac:dyDescent="0.25">
      <c r="A201" s="294"/>
      <c r="B201" s="153" t="s">
        <v>26</v>
      </c>
      <c r="C201" s="153" t="s">
        <v>27</v>
      </c>
      <c r="D201" s="153" t="s">
        <v>28</v>
      </c>
      <c r="E201" s="296"/>
      <c r="F201" s="287"/>
      <c r="G201" s="287"/>
    </row>
    <row r="202" spans="1:7" ht="17.100000000000001" customHeight="1" x14ac:dyDescent="0.25">
      <c r="A202" s="121" t="str">
        <f>ДОВЗ!A331</f>
        <v>71/2015</v>
      </c>
      <c r="B202" s="121">
        <f>ДОВЗ!B331</f>
        <v>0.66</v>
      </c>
      <c r="C202" s="121">
        <f>ДОВЗ!C331</f>
        <v>0.12</v>
      </c>
      <c r="D202" s="121">
        <f>ДОВЗ!D331</f>
        <v>2.2799999999999998</v>
      </c>
      <c r="E202" s="121">
        <f>ДОВЗ!E331</f>
        <v>13</v>
      </c>
      <c r="F202" s="191" t="str">
        <f>ДОВЗ!F331</f>
        <v>Овощи натуральные свежие (помидор) 60 (СОШ_2018)</v>
      </c>
      <c r="G202" s="180">
        <f>ДОВЗ!G331</f>
        <v>60</v>
      </c>
    </row>
    <row r="203" spans="1:7" ht="17.100000000000001" customHeight="1" x14ac:dyDescent="0.25">
      <c r="A203" s="121" t="str">
        <f>ДОВЗ!A332</f>
        <v>132/1996</v>
      </c>
      <c r="B203" s="121">
        <f>ДОВЗ!B332</f>
        <v>1.61</v>
      </c>
      <c r="C203" s="121">
        <f>ДОВЗ!C332</f>
        <v>5.69</v>
      </c>
      <c r="D203" s="121">
        <f>ДОВЗ!D332</f>
        <v>9.1199999999999992</v>
      </c>
      <c r="E203" s="121">
        <f>ДОВЗ!E332</f>
        <v>88</v>
      </c>
      <c r="F203" s="191" t="str">
        <f>ДОВЗ!F332</f>
        <v>Суп из овощей со сметаной 200/5</v>
      </c>
      <c r="G203" s="180">
        <f>ДОВЗ!G332</f>
        <v>205</v>
      </c>
    </row>
    <row r="204" spans="1:7" ht="17.100000000000001" customHeight="1" x14ac:dyDescent="0.25">
      <c r="A204" s="121" t="str">
        <f>ДОВЗ!A333</f>
        <v>520/1997</v>
      </c>
      <c r="B204" s="121">
        <f>ДОВЗ!B333</f>
        <v>10.25</v>
      </c>
      <c r="C204" s="121">
        <f>ДОВЗ!C333</f>
        <v>13.21</v>
      </c>
      <c r="D204" s="121">
        <f>ДОВЗ!D333</f>
        <v>9.75</v>
      </c>
      <c r="E204" s="121">
        <f>ДОВЗ!E333</f>
        <v>199</v>
      </c>
      <c r="F204" s="191" t="str">
        <f>ДОВЗ!F333</f>
        <v>Котлета особая из кур с соусом сметанно-томатным 60/30</v>
      </c>
      <c r="G204" s="180">
        <f>ДОВЗ!G333</f>
        <v>90</v>
      </c>
    </row>
    <row r="205" spans="1:7" ht="17.100000000000001" customHeight="1" x14ac:dyDescent="0.25">
      <c r="A205" s="121" t="str">
        <f>ДОВЗ!A334</f>
        <v>257,табл.4/271</v>
      </c>
      <c r="B205" s="121">
        <f>ДОВЗ!B334</f>
        <v>7.22</v>
      </c>
      <c r="C205" s="121">
        <f>ДОВЗ!C334</f>
        <v>12.6</v>
      </c>
      <c r="D205" s="121">
        <f>ДОВЗ!D334</f>
        <v>35.380000000000003</v>
      </c>
      <c r="E205" s="121">
        <f>ДОВЗ!E334</f>
        <v>272</v>
      </c>
      <c r="F205" s="191" t="str">
        <f>ДОВЗ!F334</f>
        <v>Каша гречневая рассыпчатая 150</v>
      </c>
      <c r="G205" s="180">
        <f>ДОВЗ!G334</f>
        <v>150</v>
      </c>
    </row>
    <row r="206" spans="1:7" ht="17.100000000000001" customHeight="1" x14ac:dyDescent="0.25">
      <c r="A206" s="121" t="str">
        <f>ДОВЗ!A335</f>
        <v>702/1997</v>
      </c>
      <c r="B206" s="121">
        <f>ДОВЗ!B335</f>
        <v>1.04</v>
      </c>
      <c r="C206" s="121">
        <f>ДОВЗ!C335</f>
        <v>0</v>
      </c>
      <c r="D206" s="121">
        <f>ДОВЗ!D335</f>
        <v>30.96</v>
      </c>
      <c r="E206" s="121">
        <f>ДОВЗ!E335</f>
        <v>127</v>
      </c>
      <c r="F206" s="191" t="str">
        <f>ДОВЗ!F335</f>
        <v>Компот из кураги</v>
      </c>
      <c r="G206" s="180">
        <f>ДОВЗ!G335</f>
        <v>200</v>
      </c>
    </row>
    <row r="207" spans="1:7" ht="17.100000000000001" customHeight="1" x14ac:dyDescent="0.25">
      <c r="A207" s="121" t="str">
        <f>ДОВЗ!A336</f>
        <v>покупное/</v>
      </c>
      <c r="B207" s="121">
        <f>ДОВЗ!B336</f>
        <v>3.95</v>
      </c>
      <c r="C207" s="121">
        <f>ДОВЗ!C336</f>
        <v>0.5</v>
      </c>
      <c r="D207" s="121">
        <f>ДОВЗ!D336</f>
        <v>24.15</v>
      </c>
      <c r="E207" s="121">
        <f>ДОВЗ!E336</f>
        <v>118</v>
      </c>
      <c r="F207" s="191" t="str">
        <f>ДОВЗ!F336</f>
        <v>Хлеб пшеничный</v>
      </c>
      <c r="G207" s="180">
        <f>ДОВЗ!G336</f>
        <v>50</v>
      </c>
    </row>
    <row r="208" spans="1:7" ht="17.100000000000001" customHeight="1" x14ac:dyDescent="0.25">
      <c r="A208" s="121" t="str">
        <f>ДОВЗ!A337</f>
        <v>покупное/</v>
      </c>
      <c r="B208" s="121">
        <f>ДОВЗ!B337</f>
        <v>1.65</v>
      </c>
      <c r="C208" s="121">
        <f>ДОВЗ!C337</f>
        <v>0.3</v>
      </c>
      <c r="D208" s="121">
        <f>ДОВЗ!D337</f>
        <v>8.35</v>
      </c>
      <c r="E208" s="121">
        <f>ДОВЗ!E337</f>
        <v>44</v>
      </c>
      <c r="F208" s="191" t="str">
        <f>ДОВЗ!F337</f>
        <v xml:space="preserve">Хлеб ржаной </v>
      </c>
      <c r="G208" s="180">
        <f>ДОВЗ!G337</f>
        <v>25</v>
      </c>
    </row>
    <row r="209" spans="1:7" ht="17.100000000000001" customHeight="1" x14ac:dyDescent="0.25">
      <c r="A209" s="122"/>
      <c r="B209" s="153">
        <f t="shared" ref="B209:E209" si="6">SUM(B202:B208)</f>
        <v>26.379999999999995</v>
      </c>
      <c r="C209" s="153">
        <f t="shared" si="6"/>
        <v>32.42</v>
      </c>
      <c r="D209" s="153">
        <f t="shared" si="6"/>
        <v>119.99000000000001</v>
      </c>
      <c r="E209" s="17">
        <f t="shared" si="6"/>
        <v>861</v>
      </c>
      <c r="F209" s="174" t="s">
        <v>31</v>
      </c>
      <c r="G209" s="224">
        <f>SUM(G202:G208)</f>
        <v>780</v>
      </c>
    </row>
    <row r="210" spans="1:7" ht="17.100000000000001" customHeight="1" x14ac:dyDescent="0.25">
      <c r="A210" s="284" t="s">
        <v>41</v>
      </c>
      <c r="B210" s="284"/>
      <c r="C210" s="284"/>
      <c r="D210" s="284"/>
      <c r="E210" s="284"/>
      <c r="F210" s="284"/>
      <c r="G210" s="284"/>
    </row>
    <row r="211" spans="1:7" ht="17.100000000000001" customHeight="1" x14ac:dyDescent="0.25">
      <c r="A211" s="121" t="str">
        <f>ДОВЗ!A346</f>
        <v>71/2015</v>
      </c>
      <c r="B211" s="121">
        <f>ДОВЗ!B346</f>
        <v>1.1000000000000001</v>
      </c>
      <c r="C211" s="121">
        <f>ДОВЗ!C346</f>
        <v>0.2</v>
      </c>
      <c r="D211" s="121">
        <f>ДОВЗ!D346</f>
        <v>3.8</v>
      </c>
      <c r="E211" s="121">
        <f>ДОВЗ!E346</f>
        <v>22</v>
      </c>
      <c r="F211" s="191" t="str">
        <f>ДОВЗ!F346</f>
        <v>Овощи натуральные свежие (помидор) 100 (СОШ_2018)</v>
      </c>
      <c r="G211" s="180">
        <f>ДОВЗ!G346</f>
        <v>100</v>
      </c>
    </row>
    <row r="212" spans="1:7" ht="17.100000000000001" customHeight="1" x14ac:dyDescent="0.25">
      <c r="A212" s="121" t="str">
        <f>ДОВЗ!A347</f>
        <v>132/1996</v>
      </c>
      <c r="B212" s="121">
        <f>ДОВЗ!B347</f>
        <v>1.98</v>
      </c>
      <c r="C212" s="121">
        <f>ДОВЗ!C347</f>
        <v>6.74</v>
      </c>
      <c r="D212" s="121">
        <f>ДОВЗ!D347</f>
        <v>11.36</v>
      </c>
      <c r="E212" s="121">
        <f>ДОВЗ!E347</f>
        <v>108</v>
      </c>
      <c r="F212" s="191" t="str">
        <f>ДОВЗ!F347</f>
        <v>Суп из овощей со сметаной 250/5</v>
      </c>
      <c r="G212" s="180">
        <f>ДОВЗ!G347</f>
        <v>255</v>
      </c>
    </row>
    <row r="213" spans="1:7" ht="17.100000000000001" customHeight="1" x14ac:dyDescent="0.25">
      <c r="A213" s="121" t="str">
        <f>ДОВЗ!A348</f>
        <v>520/1997</v>
      </c>
      <c r="B213" s="121">
        <f>ДОВЗ!B348</f>
        <v>11.34</v>
      </c>
      <c r="C213" s="121">
        <f>ДОВЗ!C348</f>
        <v>13.66</v>
      </c>
      <c r="D213" s="121">
        <f>ДОВЗ!D348</f>
        <v>8.92</v>
      </c>
      <c r="E213" s="121">
        <f>ДОВЗ!E348</f>
        <v>204</v>
      </c>
      <c r="F213" s="191" t="str">
        <f>ДОВЗ!F348</f>
        <v xml:space="preserve">Котлета особая из кур с соусом сметанно-томатным 70/30 </v>
      </c>
      <c r="G213" s="180">
        <f>ДОВЗ!G348</f>
        <v>100</v>
      </c>
    </row>
    <row r="214" spans="1:7" ht="17.100000000000001" customHeight="1" x14ac:dyDescent="0.25">
      <c r="A214" s="121" t="str">
        <f>ДОВЗ!A349</f>
        <v>257,табл.4/271</v>
      </c>
      <c r="B214" s="121">
        <f>ДОВЗ!B349</f>
        <v>8.67</v>
      </c>
      <c r="C214" s="121">
        <f>ДОВЗ!C349</f>
        <v>15.12</v>
      </c>
      <c r="D214" s="121">
        <f>ДОВЗ!D349</f>
        <v>42.45</v>
      </c>
      <c r="E214" s="121">
        <f>ДОВЗ!E349</f>
        <v>327</v>
      </c>
      <c r="F214" s="191" t="str">
        <f>ДОВЗ!F349</f>
        <v>Каша гречневая рассыпчатая 180</v>
      </c>
      <c r="G214" s="180">
        <f>ДОВЗ!G349</f>
        <v>180</v>
      </c>
    </row>
    <row r="215" spans="1:7" ht="17.100000000000001" customHeight="1" x14ac:dyDescent="0.25">
      <c r="A215" s="121" t="str">
        <f>ДОВЗ!A350</f>
        <v>702/1997</v>
      </c>
      <c r="B215" s="121">
        <f>ДОВЗ!B350</f>
        <v>1.04</v>
      </c>
      <c r="C215" s="121">
        <f>ДОВЗ!C350</f>
        <v>0</v>
      </c>
      <c r="D215" s="121">
        <f>ДОВЗ!D350</f>
        <v>30.96</v>
      </c>
      <c r="E215" s="121">
        <f>ДОВЗ!E350</f>
        <v>127</v>
      </c>
      <c r="F215" s="191" t="str">
        <f>ДОВЗ!F350</f>
        <v>Компот из кураги</v>
      </c>
      <c r="G215" s="180">
        <f>ДОВЗ!G350</f>
        <v>200</v>
      </c>
    </row>
    <row r="216" spans="1:7" ht="17.100000000000001" customHeight="1" x14ac:dyDescent="0.25">
      <c r="A216" s="121" t="str">
        <f>ДОВЗ!A351</f>
        <v>покупное/</v>
      </c>
      <c r="B216" s="121">
        <f>ДОВЗ!B351</f>
        <v>3.95</v>
      </c>
      <c r="C216" s="121">
        <f>ДОВЗ!C351</f>
        <v>0.5</v>
      </c>
      <c r="D216" s="121">
        <f>ДОВЗ!D351</f>
        <v>24.15</v>
      </c>
      <c r="E216" s="121">
        <f>ДОВЗ!E351</f>
        <v>118</v>
      </c>
      <c r="F216" s="191" t="str">
        <f>ДОВЗ!F351</f>
        <v>Хлеб пшеничный</v>
      </c>
      <c r="G216" s="180">
        <f>ДОВЗ!G351</f>
        <v>50</v>
      </c>
    </row>
    <row r="217" spans="1:7" ht="17.100000000000001" customHeight="1" x14ac:dyDescent="0.25">
      <c r="A217" s="121" t="str">
        <f>ДОВЗ!A352</f>
        <v>покупное/</v>
      </c>
      <c r="B217" s="121">
        <f>ДОВЗ!B352</f>
        <v>1.65</v>
      </c>
      <c r="C217" s="121">
        <f>ДОВЗ!C352</f>
        <v>0.3</v>
      </c>
      <c r="D217" s="121">
        <f>ДОВЗ!D352</f>
        <v>8.35</v>
      </c>
      <c r="E217" s="121">
        <f>ДОВЗ!E352</f>
        <v>44</v>
      </c>
      <c r="F217" s="191" t="str">
        <f>ДОВЗ!F352</f>
        <v xml:space="preserve">Хлеб ржаной </v>
      </c>
      <c r="G217" s="180">
        <f>ДОВЗ!G352</f>
        <v>25</v>
      </c>
    </row>
    <row r="218" spans="1:7" ht="17.100000000000001" customHeight="1" x14ac:dyDescent="0.25">
      <c r="A218" s="122"/>
      <c r="B218" s="153">
        <f>SUM(B211:B217)</f>
        <v>29.729999999999997</v>
      </c>
      <c r="C218" s="153">
        <f>SUM(C211:C217)</f>
        <v>36.519999999999996</v>
      </c>
      <c r="D218" s="153">
        <f>SUM(D211:D217)</f>
        <v>129.99</v>
      </c>
      <c r="E218" s="17">
        <f>SUM(E211:E217)</f>
        <v>950</v>
      </c>
      <c r="F218" s="174" t="s">
        <v>31</v>
      </c>
      <c r="G218" s="224">
        <f>SUM(G211:G217)</f>
        <v>910</v>
      </c>
    </row>
    <row r="219" spans="1:7" ht="17.100000000000001" customHeight="1" x14ac:dyDescent="0.25">
      <c r="A219" s="123"/>
      <c r="B219" s="22"/>
      <c r="C219" s="22"/>
      <c r="D219" s="22"/>
      <c r="E219" s="19"/>
      <c r="F219" s="208"/>
      <c r="G219" s="173"/>
    </row>
    <row r="220" spans="1:7" ht="17.100000000000001" customHeight="1" x14ac:dyDescent="0.25">
      <c r="A220" s="285" t="s">
        <v>90</v>
      </c>
      <c r="B220" s="285"/>
      <c r="C220" s="285"/>
      <c r="D220" s="285"/>
      <c r="E220" s="285"/>
      <c r="F220" s="285"/>
      <c r="G220" s="285"/>
    </row>
    <row r="221" spans="1:7" ht="17.100000000000001" customHeight="1" x14ac:dyDescent="0.25">
      <c r="A221" s="284" t="s">
        <v>34</v>
      </c>
      <c r="B221" s="284"/>
      <c r="C221" s="284"/>
      <c r="D221" s="284"/>
      <c r="E221" s="284"/>
      <c r="F221" s="284"/>
      <c r="G221" s="284"/>
    </row>
    <row r="222" spans="1:7" ht="17.100000000000001" customHeight="1" x14ac:dyDescent="0.25">
      <c r="A222" s="294" t="s">
        <v>21</v>
      </c>
      <c r="B222" s="295" t="s">
        <v>24</v>
      </c>
      <c r="C222" s="295"/>
      <c r="D222" s="295"/>
      <c r="E222" s="296" t="s">
        <v>25</v>
      </c>
      <c r="F222" s="287" t="s">
        <v>22</v>
      </c>
      <c r="G222" s="287" t="s">
        <v>23</v>
      </c>
    </row>
    <row r="223" spans="1:7" ht="17.100000000000001" customHeight="1" x14ac:dyDescent="0.25">
      <c r="A223" s="294"/>
      <c r="B223" s="153" t="s">
        <v>26</v>
      </c>
      <c r="C223" s="153" t="s">
        <v>27</v>
      </c>
      <c r="D223" s="153" t="s">
        <v>28</v>
      </c>
      <c r="E223" s="296"/>
      <c r="F223" s="287"/>
      <c r="G223" s="287"/>
    </row>
    <row r="224" spans="1:7" ht="17.100000000000001" customHeight="1" x14ac:dyDescent="0.25">
      <c r="A224" s="160" t="str">
        <f>ДОВЗ!A367</f>
        <v>39/2016</v>
      </c>
      <c r="B224" s="160">
        <f>ДОВЗ!B367</f>
        <v>0.9</v>
      </c>
      <c r="C224" s="160">
        <f>ДОВЗ!C367</f>
        <v>3.12</v>
      </c>
      <c r="D224" s="160">
        <f>ДОВЗ!D367</f>
        <v>6</v>
      </c>
      <c r="E224" s="160">
        <f>ДОВЗ!E367</f>
        <v>56</v>
      </c>
      <c r="F224" s="279" t="str">
        <f>ДОВЗ!F367</f>
        <v xml:space="preserve">   *Салат картофельный с капустой квашеной 60</v>
      </c>
      <c r="G224" s="280">
        <f>ДОВЗ!G367</f>
        <v>60</v>
      </c>
    </row>
    <row r="225" spans="1:7" ht="17.100000000000001" customHeight="1" x14ac:dyDescent="0.25">
      <c r="A225" s="29" t="str">
        <f>ДОВЗ!A368</f>
        <v>46/2015</v>
      </c>
      <c r="B225" s="29">
        <f>ДОВЗ!B368</f>
        <v>7.0000000000000007E-2</v>
      </c>
      <c r="C225" s="29">
        <f>ДОВЗ!C368</f>
        <v>3.06</v>
      </c>
      <c r="D225" s="29">
        <f>ДОВЗ!D368</f>
        <v>6.69</v>
      </c>
      <c r="E225" s="29">
        <f>ДОВЗ!E368</f>
        <v>54</v>
      </c>
      <c r="F225" s="195" t="str">
        <f>ДОВЗ!F368</f>
        <v>Салат из белокочанной капусты с яблоками 60 (СОШ_2018)</v>
      </c>
      <c r="G225" s="185">
        <f>ДОВЗ!G368</f>
        <v>60</v>
      </c>
    </row>
    <row r="226" spans="1:7" ht="17.100000000000001" customHeight="1" x14ac:dyDescent="0.25">
      <c r="A226" s="29" t="str">
        <f>ДОВЗ!A369</f>
        <v>141/2013</v>
      </c>
      <c r="B226" s="29">
        <f>ДОВЗ!B369</f>
        <v>5.98</v>
      </c>
      <c r="C226" s="29">
        <f>ДОВЗ!C369</f>
        <v>8.86</v>
      </c>
      <c r="D226" s="29">
        <f>ДОВЗ!D369</f>
        <v>2.44</v>
      </c>
      <c r="E226" s="29">
        <f>ДОВЗ!E369</f>
        <v>114</v>
      </c>
      <c r="F226" s="195" t="str">
        <f>ДОВЗ!F369</f>
        <v>Солянка из птицы</v>
      </c>
      <c r="G226" s="185">
        <f>ДОВЗ!G369</f>
        <v>200</v>
      </c>
    </row>
    <row r="227" spans="1:7" ht="17.100000000000001" customHeight="1" x14ac:dyDescent="0.25">
      <c r="A227" s="29" t="str">
        <f>ДОВЗ!A370</f>
        <v>416/271</v>
      </c>
      <c r="B227" s="29">
        <f>ДОВЗ!B370</f>
        <v>9.9600000000000009</v>
      </c>
      <c r="C227" s="29">
        <f>ДОВЗ!C370</f>
        <v>9.73</v>
      </c>
      <c r="D227" s="29">
        <f>ДОВЗ!D370</f>
        <v>11.39</v>
      </c>
      <c r="E227" s="29">
        <f>ДОВЗ!E370</f>
        <v>174</v>
      </c>
      <c r="F227" s="195" t="str">
        <f>ДОВЗ!F370</f>
        <v>Биточек из говядины с соусом сметанно-томатным 60/30</v>
      </c>
      <c r="G227" s="185">
        <f>ДОВЗ!G370</f>
        <v>90</v>
      </c>
    </row>
    <row r="228" spans="1:7" ht="17.100000000000001" customHeight="1" x14ac:dyDescent="0.25">
      <c r="A228" s="29" t="str">
        <f>ДОВЗ!A371</f>
        <v>205/2015</v>
      </c>
      <c r="B228" s="29">
        <f>ДОВЗ!B371</f>
        <v>5.17</v>
      </c>
      <c r="C228" s="29">
        <f>ДОВЗ!C371</f>
        <v>5.99</v>
      </c>
      <c r="D228" s="29">
        <f>ДОВЗ!D371</f>
        <v>28.52</v>
      </c>
      <c r="E228" s="29">
        <f>ДОВЗ!E371</f>
        <v>188</v>
      </c>
      <c r="F228" s="195" t="str">
        <f>ДОВЗ!F371</f>
        <v>Макароны отварные с овощами 150 (СОШ_2018)</v>
      </c>
      <c r="G228" s="185">
        <f>ДОВЗ!G371</f>
        <v>150</v>
      </c>
    </row>
    <row r="229" spans="1:7" ht="17.100000000000001" customHeight="1" x14ac:dyDescent="0.25">
      <c r="A229" s="29" t="str">
        <f>ДОВЗ!A372</f>
        <v>588/1996</v>
      </c>
      <c r="B229" s="29">
        <f>ДОВЗ!B372</f>
        <v>0.44</v>
      </c>
      <c r="C229" s="29">
        <f>ДОВЗ!C372</f>
        <v>0</v>
      </c>
      <c r="D229" s="29">
        <f>ДОВЗ!D372</f>
        <v>28.88</v>
      </c>
      <c r="E229" s="29">
        <f>ДОВЗ!E372</f>
        <v>119</v>
      </c>
      <c r="F229" s="195" t="str">
        <f>ДОВЗ!F372</f>
        <v>Компот из сухофруктов</v>
      </c>
      <c r="G229" s="185">
        <f>ДОВЗ!G372</f>
        <v>200</v>
      </c>
    </row>
    <row r="230" spans="1:7" ht="17.100000000000001" customHeight="1" x14ac:dyDescent="0.25">
      <c r="A230" s="29" t="str">
        <f>ДОВЗ!A373</f>
        <v>покупное/</v>
      </c>
      <c r="B230" s="29">
        <f>ДОВЗ!B373</f>
        <v>3.95</v>
      </c>
      <c r="C230" s="29">
        <f>ДОВЗ!C373</f>
        <v>0.5</v>
      </c>
      <c r="D230" s="29">
        <f>ДОВЗ!D373</f>
        <v>24.15</v>
      </c>
      <c r="E230" s="29">
        <f>ДОВЗ!E373</f>
        <v>118</v>
      </c>
      <c r="F230" s="195" t="str">
        <f>ДОВЗ!F373</f>
        <v>Хлеб пшеничный</v>
      </c>
      <c r="G230" s="185">
        <f>ДОВЗ!G373</f>
        <v>50</v>
      </c>
    </row>
    <row r="231" spans="1:7" ht="17.100000000000001" customHeight="1" x14ac:dyDescent="0.25">
      <c r="A231" s="29" t="str">
        <f>ДОВЗ!A374</f>
        <v>покупное/</v>
      </c>
      <c r="B231" s="29">
        <f>ДОВЗ!B374</f>
        <v>1.65</v>
      </c>
      <c r="C231" s="29">
        <f>ДОВЗ!C374</f>
        <v>0.3</v>
      </c>
      <c r="D231" s="29">
        <f>ДОВЗ!D374</f>
        <v>8.35</v>
      </c>
      <c r="E231" s="29">
        <f>ДОВЗ!E374</f>
        <v>44</v>
      </c>
      <c r="F231" s="195" t="str">
        <f>ДОВЗ!F374</f>
        <v xml:space="preserve">Хлеб ржаной </v>
      </c>
      <c r="G231" s="185">
        <f>ДОВЗ!G374</f>
        <v>25</v>
      </c>
    </row>
    <row r="232" spans="1:7" ht="17.100000000000001" customHeight="1" x14ac:dyDescent="0.25">
      <c r="A232" s="122"/>
      <c r="B232" s="153">
        <f>SUM(B225:B231)</f>
        <v>27.22</v>
      </c>
      <c r="C232" s="267">
        <f t="shared" ref="C232:E232" si="7">SUM(C225:C231)</f>
        <v>28.44</v>
      </c>
      <c r="D232" s="267">
        <f t="shared" si="7"/>
        <v>110.41999999999999</v>
      </c>
      <c r="E232" s="17">
        <f t="shared" si="7"/>
        <v>811</v>
      </c>
      <c r="F232" s="174" t="s">
        <v>31</v>
      </c>
      <c r="G232" s="224">
        <f>SUM(G225:G231)</f>
        <v>775</v>
      </c>
    </row>
    <row r="233" spans="1:7" ht="17.100000000000001" customHeight="1" x14ac:dyDescent="0.25">
      <c r="A233" s="284" t="s">
        <v>41</v>
      </c>
      <c r="B233" s="284"/>
      <c r="C233" s="284"/>
      <c r="D233" s="284"/>
      <c r="E233" s="284"/>
      <c r="F233" s="284"/>
      <c r="G233" s="284"/>
    </row>
    <row r="234" spans="1:7" ht="17.100000000000001" customHeight="1" x14ac:dyDescent="0.25">
      <c r="A234" s="160" t="str">
        <f>ДОВЗ!A384</f>
        <v>39/2016</v>
      </c>
      <c r="B234" s="160">
        <f>ДОВЗ!B384</f>
        <v>1.5</v>
      </c>
      <c r="C234" s="160">
        <f>ДОВЗ!C384</f>
        <v>5.2</v>
      </c>
      <c r="D234" s="160">
        <f>ДОВЗ!D384</f>
        <v>10</v>
      </c>
      <c r="E234" s="160">
        <f>ДОВЗ!E384</f>
        <v>94</v>
      </c>
      <c r="F234" s="279" t="str">
        <f>ДОВЗ!F384</f>
        <v xml:space="preserve">   *Салат картофельный с капустой квашеной 100</v>
      </c>
      <c r="G234" s="280">
        <f>ДОВЗ!G384</f>
        <v>100</v>
      </c>
    </row>
    <row r="235" spans="1:7" ht="17.100000000000001" customHeight="1" x14ac:dyDescent="0.25">
      <c r="A235" s="29" t="str">
        <f>ДОВЗ!A385</f>
        <v>46/2015</v>
      </c>
      <c r="B235" s="29">
        <f>ДОВЗ!B385</f>
        <v>0.12</v>
      </c>
      <c r="C235" s="29">
        <f>ДОВЗ!C385</f>
        <v>5.0999999999999996</v>
      </c>
      <c r="D235" s="29">
        <f>ДОВЗ!D385</f>
        <v>11.16</v>
      </c>
      <c r="E235" s="29">
        <f>ДОВЗ!E385</f>
        <v>90</v>
      </c>
      <c r="F235" s="195" t="str">
        <f>ДОВЗ!F385</f>
        <v>Салат из белокочанной капусты с яблоками 100 (СОШ_2018)</v>
      </c>
      <c r="G235" s="185">
        <f>ДОВЗ!G385</f>
        <v>100</v>
      </c>
    </row>
    <row r="236" spans="1:7" ht="17.100000000000001" customHeight="1" x14ac:dyDescent="0.25">
      <c r="A236" s="29" t="str">
        <f>ДОВЗ!A386</f>
        <v>141/2013</v>
      </c>
      <c r="B236" s="29">
        <f>ДОВЗ!B386</f>
        <v>7.48</v>
      </c>
      <c r="C236" s="29">
        <f>ДОВЗ!C386</f>
        <v>11.08</v>
      </c>
      <c r="D236" s="29">
        <f>ДОВЗ!D386</f>
        <v>3.05</v>
      </c>
      <c r="E236" s="29">
        <f>ДОВЗ!E386</f>
        <v>142</v>
      </c>
      <c r="F236" s="195" t="str">
        <f>ДОВЗ!F386</f>
        <v>Солянка из птицы</v>
      </c>
      <c r="G236" s="185">
        <f>ДОВЗ!G386</f>
        <v>250</v>
      </c>
    </row>
    <row r="237" spans="1:7" ht="17.100000000000001" customHeight="1" x14ac:dyDescent="0.25">
      <c r="A237" s="29" t="str">
        <f>ДОВЗ!A387</f>
        <v>416/1996</v>
      </c>
      <c r="B237" s="29">
        <f>ДОВЗ!B387</f>
        <v>11.53</v>
      </c>
      <c r="C237" s="29">
        <f>ДОВЗ!C387</f>
        <v>11.1</v>
      </c>
      <c r="D237" s="29">
        <f>ДОВЗ!D387</f>
        <v>12.94</v>
      </c>
      <c r="E237" s="29">
        <f>ДОВЗ!E387</f>
        <v>199</v>
      </c>
      <c r="F237" s="195" t="str">
        <f>ДОВЗ!F387</f>
        <v>Биточек из говядины с соусом сметанно-томатным 70/30</v>
      </c>
      <c r="G237" s="185">
        <f>ДОВЗ!G387</f>
        <v>100</v>
      </c>
    </row>
    <row r="238" spans="1:7" ht="17.100000000000001" customHeight="1" x14ac:dyDescent="0.25">
      <c r="A238" s="29" t="str">
        <f>ДОВЗ!A388</f>
        <v>205/2015</v>
      </c>
      <c r="B238" s="29">
        <f>ДОВЗ!B388</f>
        <v>6.2</v>
      </c>
      <c r="C238" s="29">
        <f>ДОВЗ!C388</f>
        <v>7.18</v>
      </c>
      <c r="D238" s="29">
        <f>ДОВЗ!D388</f>
        <v>34.229999999999997</v>
      </c>
      <c r="E238" s="29">
        <f>ДОВЗ!E388</f>
        <v>226</v>
      </c>
      <c r="F238" s="195" t="str">
        <f>ДОВЗ!F388</f>
        <v>Макароны отварные с овощами 180 (СОШ_2018)</v>
      </c>
      <c r="G238" s="185">
        <f>ДОВЗ!G388</f>
        <v>180</v>
      </c>
    </row>
    <row r="239" spans="1:7" ht="17.100000000000001" customHeight="1" x14ac:dyDescent="0.25">
      <c r="A239" s="29" t="str">
        <f>ДОВЗ!A389</f>
        <v>588/1996</v>
      </c>
      <c r="B239" s="29">
        <f>ДОВЗ!B389</f>
        <v>0.44</v>
      </c>
      <c r="C239" s="29">
        <f>ДОВЗ!C389</f>
        <v>0</v>
      </c>
      <c r="D239" s="29">
        <f>ДОВЗ!D389</f>
        <v>28.88</v>
      </c>
      <c r="E239" s="29">
        <f>ДОВЗ!E389</f>
        <v>119</v>
      </c>
      <c r="F239" s="195" t="str">
        <f>ДОВЗ!F389</f>
        <v>Компот из сухофруктов</v>
      </c>
      <c r="G239" s="185">
        <f>ДОВЗ!G389</f>
        <v>200</v>
      </c>
    </row>
    <row r="240" spans="1:7" ht="17.100000000000001" customHeight="1" x14ac:dyDescent="0.25">
      <c r="A240" s="29" t="str">
        <f>ДОВЗ!A390</f>
        <v>покупное/</v>
      </c>
      <c r="B240" s="29">
        <f>ДОВЗ!B390</f>
        <v>3.95</v>
      </c>
      <c r="C240" s="29">
        <f>ДОВЗ!C390</f>
        <v>0.5</v>
      </c>
      <c r="D240" s="29">
        <f>ДОВЗ!D390</f>
        <v>24.15</v>
      </c>
      <c r="E240" s="29">
        <f>ДОВЗ!E390</f>
        <v>118</v>
      </c>
      <c r="F240" s="195" t="str">
        <f>ДОВЗ!F390</f>
        <v>Хлеб пшеничный</v>
      </c>
      <c r="G240" s="185">
        <f>ДОВЗ!G390</f>
        <v>50</v>
      </c>
    </row>
    <row r="241" spans="1:7" ht="17.100000000000001" customHeight="1" x14ac:dyDescent="0.25">
      <c r="A241" s="29" t="str">
        <f>ДОВЗ!A391</f>
        <v>покупное/</v>
      </c>
      <c r="B241" s="29">
        <f>ДОВЗ!B391</f>
        <v>1.65</v>
      </c>
      <c r="C241" s="29">
        <f>ДОВЗ!C391</f>
        <v>0.3</v>
      </c>
      <c r="D241" s="29">
        <f>ДОВЗ!D391</f>
        <v>8.35</v>
      </c>
      <c r="E241" s="29">
        <f>ДОВЗ!E391</f>
        <v>44</v>
      </c>
      <c r="F241" s="195" t="str">
        <f>ДОВЗ!F391</f>
        <v xml:space="preserve">Хлеб ржаной </v>
      </c>
      <c r="G241" s="185">
        <f>ДОВЗ!G391</f>
        <v>25</v>
      </c>
    </row>
    <row r="242" spans="1:7" ht="17.100000000000001" customHeight="1" x14ac:dyDescent="0.25">
      <c r="A242" s="122"/>
      <c r="B242" s="267">
        <f>SUM(B235:B241)</f>
        <v>31.369999999999997</v>
      </c>
      <c r="C242" s="267">
        <f t="shared" ref="C242" si="8">SUM(C235:C241)</f>
        <v>35.26</v>
      </c>
      <c r="D242" s="267">
        <f t="shared" ref="D242" si="9">SUM(D235:D241)</f>
        <v>122.75999999999999</v>
      </c>
      <c r="E242" s="17">
        <f t="shared" ref="E242" si="10">SUM(E235:E241)</f>
        <v>938</v>
      </c>
      <c r="F242" s="174" t="s">
        <v>31</v>
      </c>
      <c r="G242" s="224">
        <f>SUM(G235:G241)</f>
        <v>905</v>
      </c>
    </row>
    <row r="243" spans="1:7" ht="17.100000000000001" customHeight="1" x14ac:dyDescent="0.25"/>
    <row r="244" spans="1:7" ht="17.100000000000001" customHeight="1" x14ac:dyDescent="0.25">
      <c r="A244" s="285" t="s">
        <v>92</v>
      </c>
      <c r="B244" s="285"/>
      <c r="C244" s="285"/>
      <c r="D244" s="285"/>
      <c r="E244" s="285"/>
      <c r="F244" s="285"/>
      <c r="G244" s="285"/>
    </row>
    <row r="245" spans="1:7" s="9" customFormat="1" ht="17.100000000000001" customHeight="1" x14ac:dyDescent="0.25">
      <c r="A245" s="284" t="s">
        <v>41</v>
      </c>
      <c r="B245" s="284"/>
      <c r="C245" s="284"/>
      <c r="D245" s="284"/>
      <c r="E245" s="284"/>
      <c r="F245" s="284"/>
      <c r="G245" s="284"/>
    </row>
    <row r="246" spans="1:7" s="9" customFormat="1" ht="17.100000000000001" customHeight="1" x14ac:dyDescent="0.25">
      <c r="A246" s="29" t="str">
        <f>ДОВЗ!A403</f>
        <v>67/2015</v>
      </c>
      <c r="B246" s="29">
        <f>ДОВЗ!B403</f>
        <v>1.4</v>
      </c>
      <c r="C246" s="29">
        <f>ДОВЗ!C403</f>
        <v>10.039999999999999</v>
      </c>
      <c r="D246" s="29">
        <f>ДОВЗ!D403</f>
        <v>7.29</v>
      </c>
      <c r="E246" s="29">
        <f>ДОВЗ!E403</f>
        <v>125</v>
      </c>
      <c r="F246" s="195" t="str">
        <f>ДОВЗ!F403</f>
        <v>Винегрет овощной 100 (СОШ_2018)</v>
      </c>
      <c r="G246" s="281">
        <f>ДОВЗ!G403</f>
        <v>100</v>
      </c>
    </row>
    <row r="247" spans="1:7" ht="17.100000000000001" customHeight="1" x14ac:dyDescent="0.25">
      <c r="A247" s="29" t="str">
        <f>ДОВЗ!A404</f>
        <v>113/2017</v>
      </c>
      <c r="B247" s="29">
        <f>ДОВЗ!B404</f>
        <v>4.9000000000000004</v>
      </c>
      <c r="C247" s="29">
        <f>ДОВЗ!C404</f>
        <v>7.3949999999999996</v>
      </c>
      <c r="D247" s="29">
        <f>ДОВЗ!D404</f>
        <v>11.665000000000001</v>
      </c>
      <c r="E247" s="29">
        <f>ДОВЗ!E404</f>
        <v>142</v>
      </c>
      <c r="F247" s="195" t="str">
        <f>ДОВЗ!F404</f>
        <v>Суп-лапша домашняя с птицей 250/10 (СОШ_2018)</v>
      </c>
      <c r="G247" s="281">
        <f>ДОВЗ!G404</f>
        <v>260</v>
      </c>
    </row>
    <row r="248" spans="1:7" ht="17.100000000000001" customHeight="1" x14ac:dyDescent="0.25">
      <c r="A248" s="29" t="str">
        <f>ДОВЗ!A405</f>
        <v>265/2015</v>
      </c>
      <c r="B248" s="29">
        <f>ДОВЗ!B405</f>
        <v>16.82</v>
      </c>
      <c r="C248" s="29">
        <f>ДОВЗ!C405</f>
        <v>37.56</v>
      </c>
      <c r="D248" s="29">
        <f>ДОВЗ!D405</f>
        <v>34.520000000000003</v>
      </c>
      <c r="E248" s="29">
        <f>ДОВЗ!E405</f>
        <v>544</v>
      </c>
      <c r="F248" s="195" t="str">
        <f>ДОВЗ!F405</f>
        <v>Плов 200 (СОШ_2018), свинина</v>
      </c>
      <c r="G248" s="281">
        <f>ДОВЗ!G405</f>
        <v>200</v>
      </c>
    </row>
    <row r="249" spans="1:7" ht="17.100000000000001" customHeight="1" x14ac:dyDescent="0.25">
      <c r="A249" s="29" t="str">
        <f>ДОВЗ!A406</f>
        <v>покупное/</v>
      </c>
      <c r="B249" s="29">
        <f>ДОВЗ!B406</f>
        <v>0.6</v>
      </c>
      <c r="C249" s="29">
        <f>ДОВЗ!C406</f>
        <v>0</v>
      </c>
      <c r="D249" s="29">
        <f>ДОВЗ!D406</f>
        <v>33</v>
      </c>
      <c r="E249" s="29">
        <f>ДОВЗ!E406</f>
        <v>136</v>
      </c>
      <c r="F249" s="195" t="str">
        <f>ДОВЗ!F406</f>
        <v>Сок в ассортименте 200 (СОШ_2018)</v>
      </c>
      <c r="G249" s="281">
        <f>ДОВЗ!G406</f>
        <v>200</v>
      </c>
    </row>
    <row r="250" spans="1:7" ht="17.100000000000001" customHeight="1" x14ac:dyDescent="0.25">
      <c r="A250" s="29" t="str">
        <f>ДОВЗ!A407</f>
        <v>покупное/</v>
      </c>
      <c r="B250" s="29">
        <f>ДОВЗ!B407</f>
        <v>3.95</v>
      </c>
      <c r="C250" s="29">
        <f>ДОВЗ!C407</f>
        <v>0.5</v>
      </c>
      <c r="D250" s="29">
        <f>ДОВЗ!D407</f>
        <v>24.15</v>
      </c>
      <c r="E250" s="29">
        <f>ДОВЗ!E407</f>
        <v>118</v>
      </c>
      <c r="F250" s="195" t="str">
        <f>ДОВЗ!F407</f>
        <v>Хлеб пшеничный</v>
      </c>
      <c r="G250" s="281">
        <f>ДОВЗ!G407</f>
        <v>50</v>
      </c>
    </row>
    <row r="251" spans="1:7" ht="17.100000000000001" customHeight="1" x14ac:dyDescent="0.25">
      <c r="A251" s="29" t="str">
        <f>ДОВЗ!A408</f>
        <v>покупное/</v>
      </c>
      <c r="B251" s="29">
        <f>ДОВЗ!B408</f>
        <v>1.65</v>
      </c>
      <c r="C251" s="29">
        <f>ДОВЗ!C408</f>
        <v>0.3</v>
      </c>
      <c r="D251" s="29">
        <f>ДОВЗ!D408</f>
        <v>8.35</v>
      </c>
      <c r="E251" s="29">
        <f>ДОВЗ!E408</f>
        <v>44</v>
      </c>
      <c r="F251" s="195" t="str">
        <f>ДОВЗ!F408</f>
        <v xml:space="preserve">Хлеб ржаной </v>
      </c>
      <c r="G251" s="281">
        <f>ДОВЗ!G408</f>
        <v>25</v>
      </c>
    </row>
    <row r="252" spans="1:7" ht="17.100000000000001" customHeight="1" x14ac:dyDescent="0.25">
      <c r="A252" s="29">
        <f>ДОВЗ!A409</f>
        <v>0</v>
      </c>
      <c r="B252" s="29">
        <f>ДОВЗ!B409</f>
        <v>29.32</v>
      </c>
      <c r="C252" s="29">
        <f>ДОВЗ!C409</f>
        <v>55.795000000000002</v>
      </c>
      <c r="D252" s="29">
        <f>ДОВЗ!D409</f>
        <v>118.97499999999999</v>
      </c>
      <c r="E252" s="29">
        <f>ДОВЗ!E409</f>
        <v>1109</v>
      </c>
      <c r="F252" s="282" t="str">
        <f>ДОВЗ!F409</f>
        <v>Итого</v>
      </c>
      <c r="G252" s="283">
        <f>ДОВЗ!G409</f>
        <v>835</v>
      </c>
    </row>
    <row r="253" spans="1:7" x14ac:dyDescent="0.25">
      <c r="A253" s="163" t="s">
        <v>220</v>
      </c>
    </row>
  </sheetData>
  <mergeCells count="87">
    <mergeCell ref="A7:G7"/>
    <mergeCell ref="F8:G8"/>
    <mergeCell ref="A9:G9"/>
    <mergeCell ref="A21:G21"/>
    <mergeCell ref="A31:G31"/>
    <mergeCell ref="A10:G10"/>
    <mergeCell ref="A11:A12"/>
    <mergeCell ref="F11:F12"/>
    <mergeCell ref="G11:G12"/>
    <mergeCell ref="B11:D11"/>
    <mergeCell ref="E11:E12"/>
    <mergeCell ref="A64:G64"/>
    <mergeCell ref="A73:G73"/>
    <mergeCell ref="A54:G54"/>
    <mergeCell ref="A55:A56"/>
    <mergeCell ref="F55:F56"/>
    <mergeCell ref="G55:G56"/>
    <mergeCell ref="B55:D55"/>
    <mergeCell ref="E55:E56"/>
    <mergeCell ref="A85:G85"/>
    <mergeCell ref="A95:G95"/>
    <mergeCell ref="A74:G74"/>
    <mergeCell ref="A75:A76"/>
    <mergeCell ref="F75:F76"/>
    <mergeCell ref="G75:G76"/>
    <mergeCell ref="B75:D75"/>
    <mergeCell ref="E75:E76"/>
    <mergeCell ref="A96:G96"/>
    <mergeCell ref="A97:A98"/>
    <mergeCell ref="F97:F98"/>
    <mergeCell ref="G97:G98"/>
    <mergeCell ref="B97:D97"/>
    <mergeCell ref="E97:E98"/>
    <mergeCell ref="A107:G107"/>
    <mergeCell ref="A117:G117"/>
    <mergeCell ref="A118:G118"/>
    <mergeCell ref="A129:G129"/>
    <mergeCell ref="A130:G130"/>
    <mergeCell ref="A131:G131"/>
    <mergeCell ref="A132:A133"/>
    <mergeCell ref="F132:F133"/>
    <mergeCell ref="G132:G133"/>
    <mergeCell ref="B132:D132"/>
    <mergeCell ref="E132:E133"/>
    <mergeCell ref="G154:G155"/>
    <mergeCell ref="B154:D154"/>
    <mergeCell ref="E154:E155"/>
    <mergeCell ref="A142:G142"/>
    <mergeCell ref="A152:G152"/>
    <mergeCell ref="A244:G244"/>
    <mergeCell ref="A245:G245"/>
    <mergeCell ref="A221:G221"/>
    <mergeCell ref="A222:A223"/>
    <mergeCell ref="F222:F223"/>
    <mergeCell ref="G222:G223"/>
    <mergeCell ref="B222:D222"/>
    <mergeCell ref="E222:E223"/>
    <mergeCell ref="A220:G220"/>
    <mergeCell ref="A199:G199"/>
    <mergeCell ref="A200:A201"/>
    <mergeCell ref="F200:F201"/>
    <mergeCell ref="A233:G233"/>
    <mergeCell ref="G200:G201"/>
    <mergeCell ref="B200:D200"/>
    <mergeCell ref="E200:E201"/>
    <mergeCell ref="A43:G43"/>
    <mergeCell ref="A53:G53"/>
    <mergeCell ref="A210:G210"/>
    <mergeCell ref="A187:G187"/>
    <mergeCell ref="A198:G198"/>
    <mergeCell ref="A175:G175"/>
    <mergeCell ref="A176:A177"/>
    <mergeCell ref="F176:F177"/>
    <mergeCell ref="G176:G177"/>
    <mergeCell ref="B176:D176"/>
    <mergeCell ref="E176:E177"/>
    <mergeCell ref="A164:G164"/>
    <mergeCell ref="A174:G174"/>
    <mergeCell ref="A153:G153"/>
    <mergeCell ref="A154:A155"/>
    <mergeCell ref="F154:F155"/>
    <mergeCell ref="A32:G32"/>
    <mergeCell ref="A33:A34"/>
    <mergeCell ref="F33:F34"/>
    <mergeCell ref="G33:G34"/>
    <mergeCell ref="B33:D33"/>
    <mergeCell ref="E33:E34"/>
  </mergeCells>
  <pageMargins left="0.59055118110236227" right="0" top="0" bottom="0" header="0.31496062992125984" footer="0.31496062992125984"/>
  <pageSetup paperSize="9" scale="66" orientation="portrait" r:id="rId1"/>
  <rowBreaks count="3" manualBreakCount="3">
    <brk id="71" max="6" man="1"/>
    <brk id="128" max="16383" man="1"/>
    <brk id="196" max="6" man="1"/>
  </rowBreaks>
  <colBreaks count="1" manualBreakCount="1">
    <brk id="7" max="2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CCFF"/>
  </sheetPr>
  <dimension ref="A1:L215"/>
  <sheetViews>
    <sheetView view="pageBreakPreview" zoomScale="87" zoomScaleNormal="100" zoomScaleSheetLayoutView="87" workbookViewId="0">
      <selection activeCell="D26" sqref="D26"/>
    </sheetView>
  </sheetViews>
  <sheetFormatPr defaultRowHeight="14.25" x14ac:dyDescent="0.2"/>
  <cols>
    <col min="1" max="1" width="11.85546875" style="81" customWidth="1"/>
    <col min="2" max="5" width="7.28515625" style="81" customWidth="1"/>
    <col min="6" max="6" width="62.140625" style="253" customWidth="1"/>
    <col min="7" max="7" width="10.7109375" style="253" customWidth="1"/>
    <col min="8" max="8" width="9.140625" style="3"/>
    <col min="9" max="9" width="9.140625" style="6"/>
    <col min="10" max="10" width="35.140625" style="6" customWidth="1"/>
    <col min="11" max="16384" width="9.140625" style="6"/>
  </cols>
  <sheetData>
    <row r="1" spans="1:8" x14ac:dyDescent="0.2">
      <c r="A1" s="116" t="s">
        <v>0</v>
      </c>
      <c r="G1" s="71"/>
    </row>
    <row r="2" spans="1:8" x14ac:dyDescent="0.2">
      <c r="A2" s="116"/>
      <c r="B2" s="80"/>
      <c r="C2" s="80"/>
      <c r="D2" s="80"/>
      <c r="E2" s="80"/>
      <c r="F2" s="254"/>
      <c r="G2" s="71"/>
    </row>
    <row r="3" spans="1:8" ht="15" x14ac:dyDescent="0.2">
      <c r="A3" s="117" t="s">
        <v>10</v>
      </c>
      <c r="B3" s="54"/>
      <c r="C3" s="54"/>
      <c r="D3" s="54"/>
      <c r="E3" s="54"/>
      <c r="F3" s="255"/>
      <c r="G3" s="1" t="s">
        <v>13</v>
      </c>
    </row>
    <row r="4" spans="1:8" x14ac:dyDescent="0.2">
      <c r="A4" s="116" t="s">
        <v>11</v>
      </c>
      <c r="B4" s="54"/>
      <c r="C4" s="54"/>
      <c r="D4" s="54"/>
      <c r="E4" s="54"/>
      <c r="F4" s="255"/>
      <c r="G4" s="2" t="s">
        <v>12</v>
      </c>
    </row>
    <row r="5" spans="1:8" ht="15" x14ac:dyDescent="0.2">
      <c r="A5" s="117" t="s">
        <v>16</v>
      </c>
      <c r="G5" s="2" t="s">
        <v>94</v>
      </c>
    </row>
    <row r="6" spans="1:8" x14ac:dyDescent="0.2">
      <c r="A6" s="120" t="s">
        <v>17</v>
      </c>
      <c r="G6" s="202"/>
    </row>
    <row r="7" spans="1:8" ht="15" x14ac:dyDescent="0.2">
      <c r="A7" s="292" t="s">
        <v>1</v>
      </c>
      <c r="B7" s="292"/>
      <c r="C7" s="292"/>
      <c r="D7" s="292"/>
      <c r="E7" s="292"/>
      <c r="F7" s="292"/>
      <c r="G7" s="292"/>
    </row>
    <row r="8" spans="1:8" x14ac:dyDescent="0.2">
      <c r="A8" s="37"/>
      <c r="B8" s="37"/>
      <c r="C8" s="37"/>
      <c r="D8" s="37"/>
      <c r="E8" s="37"/>
      <c r="F8" s="293" t="s">
        <v>18</v>
      </c>
      <c r="G8" s="293"/>
    </row>
    <row r="9" spans="1:8" ht="15" x14ac:dyDescent="0.2">
      <c r="A9" s="290" t="s">
        <v>19</v>
      </c>
      <c r="B9" s="290"/>
      <c r="C9" s="290"/>
      <c r="D9" s="290"/>
      <c r="E9" s="290"/>
      <c r="F9" s="290"/>
      <c r="G9" s="290"/>
    </row>
    <row r="10" spans="1:8" ht="15" x14ac:dyDescent="0.2">
      <c r="A10" s="284" t="s">
        <v>132</v>
      </c>
      <c r="B10" s="284"/>
      <c r="C10" s="284"/>
      <c r="D10" s="284"/>
      <c r="E10" s="284"/>
      <c r="F10" s="284"/>
      <c r="G10" s="284"/>
    </row>
    <row r="11" spans="1:8" s="25" customFormat="1" ht="15" customHeight="1" x14ac:dyDescent="0.25">
      <c r="A11" s="302" t="s">
        <v>21</v>
      </c>
      <c r="B11" s="297" t="s">
        <v>24</v>
      </c>
      <c r="C11" s="298"/>
      <c r="D11" s="299"/>
      <c r="E11" s="300" t="s">
        <v>25</v>
      </c>
      <c r="F11" s="304" t="s">
        <v>22</v>
      </c>
      <c r="G11" s="304" t="s">
        <v>23</v>
      </c>
      <c r="H11" s="24"/>
    </row>
    <row r="12" spans="1:8" s="25" customFormat="1" ht="17.25" customHeight="1" x14ac:dyDescent="0.25">
      <c r="A12" s="303"/>
      <c r="B12" s="79" t="s">
        <v>26</v>
      </c>
      <c r="C12" s="79" t="s">
        <v>27</v>
      </c>
      <c r="D12" s="79" t="s">
        <v>28</v>
      </c>
      <c r="E12" s="301"/>
      <c r="F12" s="305"/>
      <c r="G12" s="305"/>
      <c r="H12" s="24"/>
    </row>
    <row r="13" spans="1:8" ht="15" customHeight="1" x14ac:dyDescent="0.2">
      <c r="A13" s="96" t="s">
        <v>44</v>
      </c>
      <c r="B13" s="40">
        <v>0.05</v>
      </c>
      <c r="C13" s="40">
        <v>8.25</v>
      </c>
      <c r="D13" s="40">
        <v>0.08</v>
      </c>
      <c r="E13" s="42">
        <v>75</v>
      </c>
      <c r="F13" s="169" t="s">
        <v>45</v>
      </c>
      <c r="G13" s="221">
        <v>10</v>
      </c>
    </row>
    <row r="14" spans="1:8" ht="15" customHeight="1" x14ac:dyDescent="0.2">
      <c r="A14" s="41" t="s">
        <v>14</v>
      </c>
      <c r="B14" s="40">
        <v>13.94</v>
      </c>
      <c r="C14" s="40">
        <v>24.83</v>
      </c>
      <c r="D14" s="40">
        <v>2.64</v>
      </c>
      <c r="E14" s="42">
        <v>289</v>
      </c>
      <c r="F14" s="169" t="s">
        <v>15</v>
      </c>
      <c r="G14" s="221">
        <v>150</v>
      </c>
    </row>
    <row r="15" spans="1:8" ht="15" customHeight="1" x14ac:dyDescent="0.2">
      <c r="A15" s="96" t="s">
        <v>47</v>
      </c>
      <c r="B15" s="40">
        <v>0.16</v>
      </c>
      <c r="C15" s="40">
        <v>0.03</v>
      </c>
      <c r="D15" s="40">
        <v>15.49</v>
      </c>
      <c r="E15" s="42">
        <v>64</v>
      </c>
      <c r="F15" s="169" t="s">
        <v>106</v>
      </c>
      <c r="G15" s="189">
        <v>222</v>
      </c>
    </row>
    <row r="16" spans="1:8" ht="15" customHeight="1" x14ac:dyDescent="0.2">
      <c r="A16" s="82" t="s">
        <v>8</v>
      </c>
      <c r="B16" s="83">
        <v>3.95</v>
      </c>
      <c r="C16" s="83">
        <v>0.5</v>
      </c>
      <c r="D16" s="83">
        <v>24.15</v>
      </c>
      <c r="E16" s="84">
        <v>118</v>
      </c>
      <c r="F16" s="170" t="s">
        <v>7</v>
      </c>
      <c r="G16" s="221">
        <v>50</v>
      </c>
    </row>
    <row r="17" spans="1:8" ht="15" customHeight="1" x14ac:dyDescent="0.2">
      <c r="A17" s="82" t="s">
        <v>8</v>
      </c>
      <c r="B17" s="83">
        <v>1.98</v>
      </c>
      <c r="C17" s="83">
        <v>0.36</v>
      </c>
      <c r="D17" s="83">
        <v>10.02</v>
      </c>
      <c r="E17" s="84">
        <v>52</v>
      </c>
      <c r="F17" s="170" t="s">
        <v>6</v>
      </c>
      <c r="G17" s="221">
        <v>30</v>
      </c>
    </row>
    <row r="18" spans="1:8" s="25" customFormat="1" ht="15" x14ac:dyDescent="0.25">
      <c r="A18" s="85"/>
      <c r="B18" s="86">
        <f t="shared" ref="B18:E18" si="0">SUM(B13:B17)</f>
        <v>20.080000000000002</v>
      </c>
      <c r="C18" s="86">
        <f t="shared" si="0"/>
        <v>33.97</v>
      </c>
      <c r="D18" s="86">
        <f t="shared" si="0"/>
        <v>52.379999999999995</v>
      </c>
      <c r="E18" s="87">
        <f t="shared" si="0"/>
        <v>598</v>
      </c>
      <c r="F18" s="172" t="s">
        <v>31</v>
      </c>
      <c r="G18" s="240">
        <f>SUM(G13:G17)</f>
        <v>462</v>
      </c>
      <c r="H18" s="34">
        <f>E18/2350</f>
        <v>0.25446808510638297</v>
      </c>
    </row>
    <row r="19" spans="1:8" ht="15" x14ac:dyDescent="0.2">
      <c r="A19" s="284" t="s">
        <v>133</v>
      </c>
      <c r="B19" s="284"/>
      <c r="C19" s="284"/>
      <c r="D19" s="284"/>
      <c r="E19" s="284"/>
      <c r="F19" s="284"/>
      <c r="G19" s="284"/>
    </row>
    <row r="20" spans="1:8" ht="15" customHeight="1" x14ac:dyDescent="0.2">
      <c r="A20" s="41" t="s">
        <v>279</v>
      </c>
      <c r="B20" s="40">
        <v>5.26</v>
      </c>
      <c r="C20" s="40">
        <v>5.32</v>
      </c>
      <c r="D20" s="41"/>
      <c r="E20" s="42">
        <v>68</v>
      </c>
      <c r="F20" s="259" t="s">
        <v>280</v>
      </c>
      <c r="G20" s="222">
        <v>20</v>
      </c>
    </row>
    <row r="21" spans="1:8" ht="15" customHeight="1" x14ac:dyDescent="0.2">
      <c r="A21" s="41" t="s">
        <v>14</v>
      </c>
      <c r="B21" s="40">
        <v>18.579999999999998</v>
      </c>
      <c r="C21" s="40">
        <v>33.1</v>
      </c>
      <c r="D21" s="40">
        <v>3.52</v>
      </c>
      <c r="E21" s="42">
        <v>386</v>
      </c>
      <c r="F21" s="171" t="s">
        <v>33</v>
      </c>
      <c r="G21" s="222">
        <v>200</v>
      </c>
    </row>
    <row r="22" spans="1:8" ht="15" customHeight="1" x14ac:dyDescent="0.2">
      <c r="A22" s="96" t="s">
        <v>47</v>
      </c>
      <c r="B22" s="40">
        <v>0.16</v>
      </c>
      <c r="C22" s="40">
        <v>0.03</v>
      </c>
      <c r="D22" s="40">
        <v>15.49</v>
      </c>
      <c r="E22" s="42">
        <v>64</v>
      </c>
      <c r="F22" s="169" t="s">
        <v>106</v>
      </c>
      <c r="G22" s="189">
        <v>222</v>
      </c>
    </row>
    <row r="23" spans="1:8" ht="15" customHeight="1" x14ac:dyDescent="0.2">
      <c r="A23" s="82" t="s">
        <v>8</v>
      </c>
      <c r="B23" s="83">
        <v>3.95</v>
      </c>
      <c r="C23" s="83">
        <v>0.5</v>
      </c>
      <c r="D23" s="83">
        <v>24.15</v>
      </c>
      <c r="E23" s="84">
        <v>118</v>
      </c>
      <c r="F23" s="170" t="s">
        <v>7</v>
      </c>
      <c r="G23" s="221">
        <v>50</v>
      </c>
    </row>
    <row r="24" spans="1:8" ht="15" customHeight="1" x14ac:dyDescent="0.2">
      <c r="A24" s="82" t="s">
        <v>8</v>
      </c>
      <c r="B24" s="83">
        <v>1.98</v>
      </c>
      <c r="C24" s="83">
        <v>0.36</v>
      </c>
      <c r="D24" s="83">
        <v>10.02</v>
      </c>
      <c r="E24" s="84">
        <v>52</v>
      </c>
      <c r="F24" s="170" t="s">
        <v>6</v>
      </c>
      <c r="G24" s="221">
        <v>30</v>
      </c>
    </row>
    <row r="25" spans="1:8" s="25" customFormat="1" ht="15" x14ac:dyDescent="0.25">
      <c r="A25" s="85"/>
      <c r="B25" s="86">
        <f t="shared" ref="B25:E25" si="1">SUM(B20:B24)</f>
        <v>29.929999999999996</v>
      </c>
      <c r="C25" s="86">
        <f t="shared" si="1"/>
        <v>39.31</v>
      </c>
      <c r="D25" s="86">
        <f t="shared" si="1"/>
        <v>53.179999999999993</v>
      </c>
      <c r="E25" s="87">
        <f t="shared" si="1"/>
        <v>688</v>
      </c>
      <c r="F25" s="172" t="s">
        <v>31</v>
      </c>
      <c r="G25" s="240">
        <f>SUM(G20:G24)</f>
        <v>522</v>
      </c>
      <c r="H25" s="34">
        <f>E25/2720</f>
        <v>0.25294117647058822</v>
      </c>
    </row>
    <row r="26" spans="1:8" x14ac:dyDescent="0.2">
      <c r="A26" s="49"/>
      <c r="B26" s="50"/>
      <c r="C26" s="50"/>
      <c r="D26" s="50"/>
      <c r="E26" s="51"/>
      <c r="F26" s="208"/>
      <c r="G26" s="225"/>
    </row>
    <row r="27" spans="1:8" ht="15" x14ac:dyDescent="0.2">
      <c r="A27" s="290" t="s">
        <v>43</v>
      </c>
      <c r="B27" s="290"/>
      <c r="C27" s="290"/>
      <c r="D27" s="290"/>
      <c r="E27" s="290"/>
      <c r="F27" s="290"/>
      <c r="G27" s="290"/>
    </row>
    <row r="28" spans="1:8" ht="15" x14ac:dyDescent="0.2">
      <c r="A28" s="284" t="s">
        <v>132</v>
      </c>
      <c r="B28" s="284"/>
      <c r="C28" s="284"/>
      <c r="D28" s="284"/>
      <c r="E28" s="284"/>
      <c r="F28" s="284"/>
      <c r="G28" s="284"/>
    </row>
    <row r="29" spans="1:8" s="25" customFormat="1" ht="15" customHeight="1" x14ac:dyDescent="0.25">
      <c r="A29" s="302" t="s">
        <v>21</v>
      </c>
      <c r="B29" s="297" t="s">
        <v>24</v>
      </c>
      <c r="C29" s="298"/>
      <c r="D29" s="299"/>
      <c r="E29" s="300" t="s">
        <v>25</v>
      </c>
      <c r="F29" s="304" t="s">
        <v>22</v>
      </c>
      <c r="G29" s="304" t="s">
        <v>23</v>
      </c>
      <c r="H29" s="24"/>
    </row>
    <row r="30" spans="1:8" s="25" customFormat="1" ht="17.25" customHeight="1" x14ac:dyDescent="0.25">
      <c r="A30" s="303"/>
      <c r="B30" s="79" t="s">
        <v>26</v>
      </c>
      <c r="C30" s="79" t="s">
        <v>27</v>
      </c>
      <c r="D30" s="79" t="s">
        <v>28</v>
      </c>
      <c r="E30" s="301"/>
      <c r="F30" s="305"/>
      <c r="G30" s="305"/>
      <c r="H30" s="24"/>
    </row>
    <row r="31" spans="1:8" ht="15" customHeight="1" x14ac:dyDescent="0.2">
      <c r="A31" s="77" t="s">
        <v>2</v>
      </c>
      <c r="B31" s="40">
        <v>0.48</v>
      </c>
      <c r="C31" s="40">
        <v>0.48</v>
      </c>
      <c r="D31" s="40">
        <v>11.76</v>
      </c>
      <c r="E31" s="42">
        <v>56</v>
      </c>
      <c r="F31" s="206" t="s">
        <v>167</v>
      </c>
      <c r="G31" s="222">
        <v>120</v>
      </c>
    </row>
    <row r="32" spans="1:8" ht="15" customHeight="1" x14ac:dyDescent="0.2">
      <c r="A32" s="96" t="s">
        <v>46</v>
      </c>
      <c r="B32" s="38">
        <v>4.5999999999999996</v>
      </c>
      <c r="C32" s="38">
        <v>11.23</v>
      </c>
      <c r="D32" s="38">
        <v>25.38</v>
      </c>
      <c r="E32" s="47">
        <v>221</v>
      </c>
      <c r="F32" s="260" t="s">
        <v>104</v>
      </c>
      <c r="G32" s="223">
        <v>160</v>
      </c>
    </row>
    <row r="33" spans="1:8" ht="15" customHeight="1" x14ac:dyDescent="0.2">
      <c r="A33" s="96" t="s">
        <v>63</v>
      </c>
      <c r="B33" s="40">
        <v>3.87</v>
      </c>
      <c r="C33" s="40">
        <v>3.9</v>
      </c>
      <c r="D33" s="40">
        <v>25.78</v>
      </c>
      <c r="E33" s="42">
        <v>151</v>
      </c>
      <c r="F33" s="169" t="s">
        <v>64</v>
      </c>
      <c r="G33" s="221">
        <v>200</v>
      </c>
    </row>
    <row r="34" spans="1:8" ht="15" customHeight="1" x14ac:dyDescent="0.2">
      <c r="A34" s="82" t="s">
        <v>8</v>
      </c>
      <c r="B34" s="83">
        <v>3.95</v>
      </c>
      <c r="C34" s="83">
        <v>0.5</v>
      </c>
      <c r="D34" s="83">
        <v>24.15</v>
      </c>
      <c r="E34" s="84">
        <v>118</v>
      </c>
      <c r="F34" s="170" t="s">
        <v>7</v>
      </c>
      <c r="G34" s="221">
        <v>50</v>
      </c>
    </row>
    <row r="35" spans="1:8" ht="15" customHeight="1" x14ac:dyDescent="0.2">
      <c r="A35" s="82" t="s">
        <v>8</v>
      </c>
      <c r="B35" s="83">
        <v>1.98</v>
      </c>
      <c r="C35" s="83">
        <v>0.36</v>
      </c>
      <c r="D35" s="83">
        <v>10.02</v>
      </c>
      <c r="E35" s="84">
        <v>52</v>
      </c>
      <c r="F35" s="170" t="s">
        <v>6</v>
      </c>
      <c r="G35" s="221">
        <v>30</v>
      </c>
    </row>
    <row r="36" spans="1:8" s="25" customFormat="1" ht="15" x14ac:dyDescent="0.25">
      <c r="A36" s="85"/>
      <c r="B36" s="86">
        <f>SUM(B31:B35)</f>
        <v>14.879999999999999</v>
      </c>
      <c r="C36" s="86">
        <f>SUM(C31:C35)</f>
        <v>16.47</v>
      </c>
      <c r="D36" s="86">
        <f>SUM(D31:D35)</f>
        <v>97.089999999999989</v>
      </c>
      <c r="E36" s="87">
        <f>SUM(E31:E35)</f>
        <v>598</v>
      </c>
      <c r="F36" s="172" t="s">
        <v>31</v>
      </c>
      <c r="G36" s="240">
        <f>SUM(G31:G35)</f>
        <v>560</v>
      </c>
      <c r="H36" s="34">
        <f>E36/2350</f>
        <v>0.25446808510638297</v>
      </c>
    </row>
    <row r="37" spans="1:8" ht="15" x14ac:dyDescent="0.2">
      <c r="A37" s="284" t="s">
        <v>133</v>
      </c>
      <c r="B37" s="284"/>
      <c r="C37" s="284"/>
      <c r="D37" s="284"/>
      <c r="E37" s="284"/>
      <c r="F37" s="284"/>
      <c r="G37" s="284"/>
    </row>
    <row r="38" spans="1:8" ht="15" customHeight="1" x14ac:dyDescent="0.2">
      <c r="A38" s="82" t="s">
        <v>2</v>
      </c>
      <c r="B38" s="83">
        <v>0.52</v>
      </c>
      <c r="C38" s="83">
        <v>0.52</v>
      </c>
      <c r="D38" s="83">
        <v>12.74</v>
      </c>
      <c r="E38" s="84">
        <v>61</v>
      </c>
      <c r="F38" s="170" t="s">
        <v>9</v>
      </c>
      <c r="G38" s="221">
        <v>130</v>
      </c>
    </row>
    <row r="39" spans="1:8" ht="15" customHeight="1" x14ac:dyDescent="0.2">
      <c r="A39" s="96" t="s">
        <v>46</v>
      </c>
      <c r="B39" s="38">
        <v>6.12</v>
      </c>
      <c r="C39" s="38">
        <v>12.22</v>
      </c>
      <c r="D39" s="38">
        <v>33.76</v>
      </c>
      <c r="E39" s="47">
        <v>270</v>
      </c>
      <c r="F39" s="260" t="s">
        <v>105</v>
      </c>
      <c r="G39" s="223">
        <v>210</v>
      </c>
    </row>
    <row r="40" spans="1:8" ht="15" customHeight="1" x14ac:dyDescent="0.2">
      <c r="A40" s="96" t="s">
        <v>63</v>
      </c>
      <c r="B40" s="40">
        <v>3.87</v>
      </c>
      <c r="C40" s="40">
        <v>3.9</v>
      </c>
      <c r="D40" s="40">
        <v>25.78</v>
      </c>
      <c r="E40" s="42">
        <v>151</v>
      </c>
      <c r="F40" s="169" t="s">
        <v>64</v>
      </c>
      <c r="G40" s="221">
        <v>200</v>
      </c>
    </row>
    <row r="41" spans="1:8" ht="15" customHeight="1" x14ac:dyDescent="0.2">
      <c r="A41" s="82" t="s">
        <v>8</v>
      </c>
      <c r="B41" s="83">
        <v>3.95</v>
      </c>
      <c r="C41" s="83">
        <v>0.5</v>
      </c>
      <c r="D41" s="83">
        <v>24.15</v>
      </c>
      <c r="E41" s="84">
        <v>118</v>
      </c>
      <c r="F41" s="170" t="s">
        <v>7</v>
      </c>
      <c r="G41" s="221">
        <v>50</v>
      </c>
    </row>
    <row r="42" spans="1:8" ht="15" customHeight="1" x14ac:dyDescent="0.2">
      <c r="A42" s="82" t="s">
        <v>8</v>
      </c>
      <c r="B42" s="83">
        <v>1.98</v>
      </c>
      <c r="C42" s="83">
        <v>0.36</v>
      </c>
      <c r="D42" s="83">
        <v>10.02</v>
      </c>
      <c r="E42" s="84">
        <v>52</v>
      </c>
      <c r="F42" s="170" t="s">
        <v>6</v>
      </c>
      <c r="G42" s="221">
        <v>30</v>
      </c>
    </row>
    <row r="43" spans="1:8" s="25" customFormat="1" ht="15" x14ac:dyDescent="0.25">
      <c r="A43" s="85"/>
      <c r="B43" s="86">
        <f>SUM(B38:B42)</f>
        <v>16.440000000000001</v>
      </c>
      <c r="C43" s="86">
        <f>SUM(C38:C42)</f>
        <v>17.5</v>
      </c>
      <c r="D43" s="86">
        <f>SUM(D38:D42)</f>
        <v>106.45</v>
      </c>
      <c r="E43" s="87">
        <f>SUM(E38:E42)</f>
        <v>652</v>
      </c>
      <c r="F43" s="172" t="s">
        <v>31</v>
      </c>
      <c r="G43" s="240">
        <f>SUM(G38:G42)</f>
        <v>620</v>
      </c>
      <c r="H43" s="34">
        <f>E43/2720</f>
        <v>0.23970588235294119</v>
      </c>
    </row>
    <row r="44" spans="1:8" s="25" customFormat="1" ht="15" x14ac:dyDescent="0.25">
      <c r="A44" s="53"/>
      <c r="B44" s="54"/>
      <c r="C44" s="54"/>
      <c r="D44" s="54"/>
      <c r="E44" s="55"/>
      <c r="F44" s="210"/>
      <c r="G44" s="210"/>
      <c r="H44" s="10"/>
    </row>
    <row r="45" spans="1:8" ht="15" x14ac:dyDescent="0.2">
      <c r="A45" s="290" t="s">
        <v>51</v>
      </c>
      <c r="B45" s="290"/>
      <c r="C45" s="290"/>
      <c r="D45" s="290"/>
      <c r="E45" s="290"/>
      <c r="F45" s="290"/>
      <c r="G45" s="290"/>
    </row>
    <row r="46" spans="1:8" ht="15" x14ac:dyDescent="0.2">
      <c r="A46" s="284" t="s">
        <v>132</v>
      </c>
      <c r="B46" s="284"/>
      <c r="C46" s="284"/>
      <c r="D46" s="284"/>
      <c r="E46" s="284"/>
      <c r="F46" s="284"/>
      <c r="G46" s="284"/>
    </row>
    <row r="47" spans="1:8" s="25" customFormat="1" ht="15" customHeight="1" x14ac:dyDescent="0.25">
      <c r="A47" s="302" t="s">
        <v>21</v>
      </c>
      <c r="B47" s="297" t="s">
        <v>24</v>
      </c>
      <c r="C47" s="298"/>
      <c r="D47" s="299"/>
      <c r="E47" s="300" t="s">
        <v>25</v>
      </c>
      <c r="F47" s="304" t="s">
        <v>22</v>
      </c>
      <c r="G47" s="304" t="s">
        <v>23</v>
      </c>
      <c r="H47" s="24"/>
    </row>
    <row r="48" spans="1:8" s="25" customFormat="1" ht="17.25" customHeight="1" x14ac:dyDescent="0.25">
      <c r="A48" s="303"/>
      <c r="B48" s="79" t="s">
        <v>26</v>
      </c>
      <c r="C48" s="79" t="s">
        <v>27</v>
      </c>
      <c r="D48" s="79" t="s">
        <v>28</v>
      </c>
      <c r="E48" s="301"/>
      <c r="F48" s="305"/>
      <c r="G48" s="305"/>
      <c r="H48" s="24"/>
    </row>
    <row r="49" spans="1:8" ht="15" customHeight="1" x14ac:dyDescent="0.2">
      <c r="A49" s="76" t="s">
        <v>148</v>
      </c>
      <c r="B49" s="64">
        <v>8.7100000000000009</v>
      </c>
      <c r="C49" s="64">
        <v>9.41</v>
      </c>
      <c r="D49" s="64">
        <v>6.88</v>
      </c>
      <c r="E49" s="64">
        <v>148</v>
      </c>
      <c r="F49" s="214" t="s">
        <v>171</v>
      </c>
      <c r="G49" s="181">
        <v>90</v>
      </c>
    </row>
    <row r="50" spans="1:8" ht="15" customHeight="1" x14ac:dyDescent="0.2">
      <c r="A50" s="41" t="s">
        <v>78</v>
      </c>
      <c r="B50" s="40">
        <v>3.81</v>
      </c>
      <c r="C50" s="40">
        <v>6.11</v>
      </c>
      <c r="D50" s="40">
        <v>40.01</v>
      </c>
      <c r="E50" s="42">
        <v>230</v>
      </c>
      <c r="F50" s="212" t="s">
        <v>173</v>
      </c>
      <c r="G50" s="222">
        <v>150</v>
      </c>
    </row>
    <row r="51" spans="1:8" ht="15" customHeight="1" x14ac:dyDescent="0.2">
      <c r="A51" s="96" t="s">
        <v>95</v>
      </c>
      <c r="B51" s="40">
        <v>0.6</v>
      </c>
      <c r="C51" s="40">
        <v>0</v>
      </c>
      <c r="D51" s="40">
        <v>33</v>
      </c>
      <c r="E51" s="42">
        <v>136</v>
      </c>
      <c r="F51" s="261" t="s">
        <v>157</v>
      </c>
      <c r="G51" s="189">
        <v>200</v>
      </c>
    </row>
    <row r="52" spans="1:8" ht="15" customHeight="1" x14ac:dyDescent="0.2">
      <c r="A52" s="82" t="s">
        <v>8</v>
      </c>
      <c r="B52" s="83">
        <v>3.95</v>
      </c>
      <c r="C52" s="83">
        <v>0.5</v>
      </c>
      <c r="D52" s="83">
        <v>24.15</v>
      </c>
      <c r="E52" s="84">
        <v>118</v>
      </c>
      <c r="F52" s="170" t="s">
        <v>7</v>
      </c>
      <c r="G52" s="221">
        <v>50</v>
      </c>
    </row>
    <row r="53" spans="1:8" ht="15" customHeight="1" x14ac:dyDescent="0.2">
      <c r="A53" s="82" t="s">
        <v>8</v>
      </c>
      <c r="B53" s="83">
        <v>1.98</v>
      </c>
      <c r="C53" s="83">
        <v>0.36</v>
      </c>
      <c r="D53" s="83">
        <v>10.02</v>
      </c>
      <c r="E53" s="84">
        <v>52</v>
      </c>
      <c r="F53" s="170" t="s">
        <v>6</v>
      </c>
      <c r="G53" s="221">
        <v>30</v>
      </c>
    </row>
    <row r="54" spans="1:8" s="25" customFormat="1" ht="15" x14ac:dyDescent="0.25">
      <c r="A54" s="85"/>
      <c r="B54" s="86">
        <f>SUM(B49:B53)</f>
        <v>19.05</v>
      </c>
      <c r="C54" s="86">
        <f>SUM(C49:C53)</f>
        <v>16.38</v>
      </c>
      <c r="D54" s="86">
        <f>SUM(D49:D53)</f>
        <v>114.05999999999999</v>
      </c>
      <c r="E54" s="87">
        <f>SUM(E49:E53)</f>
        <v>684</v>
      </c>
      <c r="F54" s="172" t="s">
        <v>31</v>
      </c>
      <c r="G54" s="240">
        <f>SUM(G49:G53)</f>
        <v>520</v>
      </c>
      <c r="H54" s="34">
        <f>E54/2350</f>
        <v>0.29106382978723405</v>
      </c>
    </row>
    <row r="55" spans="1:8" ht="15" x14ac:dyDescent="0.2">
      <c r="A55" s="284" t="s">
        <v>133</v>
      </c>
      <c r="B55" s="284"/>
      <c r="C55" s="284"/>
      <c r="D55" s="284"/>
      <c r="E55" s="284"/>
      <c r="F55" s="284"/>
      <c r="G55" s="284"/>
    </row>
    <row r="56" spans="1:8" ht="15" customHeight="1" x14ac:dyDescent="0.2">
      <c r="A56" s="76" t="s">
        <v>148</v>
      </c>
      <c r="B56" s="64">
        <v>10.08</v>
      </c>
      <c r="C56" s="64">
        <v>10.72</v>
      </c>
      <c r="D56" s="64">
        <v>7.68</v>
      </c>
      <c r="E56" s="64">
        <v>168</v>
      </c>
      <c r="F56" s="214" t="s">
        <v>172</v>
      </c>
      <c r="G56" s="181">
        <v>100</v>
      </c>
    </row>
    <row r="57" spans="1:8" ht="15" customHeight="1" x14ac:dyDescent="0.2">
      <c r="A57" s="96" t="s">
        <v>78</v>
      </c>
      <c r="B57" s="38">
        <v>4.58</v>
      </c>
      <c r="C57" s="38">
        <v>7.33</v>
      </c>
      <c r="D57" s="38">
        <v>48.02</v>
      </c>
      <c r="E57" s="39">
        <v>276</v>
      </c>
      <c r="F57" s="205" t="s">
        <v>79</v>
      </c>
      <c r="G57" s="220">
        <v>180</v>
      </c>
    </row>
    <row r="58" spans="1:8" ht="15" customHeight="1" x14ac:dyDescent="0.2">
      <c r="A58" s="96" t="s">
        <v>95</v>
      </c>
      <c r="B58" s="40">
        <v>0.6</v>
      </c>
      <c r="C58" s="40">
        <v>0</v>
      </c>
      <c r="D58" s="40">
        <v>33</v>
      </c>
      <c r="E58" s="42">
        <v>136</v>
      </c>
      <c r="F58" s="261" t="s">
        <v>157</v>
      </c>
      <c r="G58" s="189">
        <v>200</v>
      </c>
    </row>
    <row r="59" spans="1:8" ht="15" customHeight="1" x14ac:dyDescent="0.2">
      <c r="A59" s="82" t="s">
        <v>8</v>
      </c>
      <c r="B59" s="83">
        <v>3.95</v>
      </c>
      <c r="C59" s="83">
        <v>0.5</v>
      </c>
      <c r="D59" s="83">
        <v>24.15</v>
      </c>
      <c r="E59" s="84">
        <v>118</v>
      </c>
      <c r="F59" s="170" t="s">
        <v>7</v>
      </c>
      <c r="G59" s="221">
        <v>50</v>
      </c>
    </row>
    <row r="60" spans="1:8" ht="15" customHeight="1" x14ac:dyDescent="0.2">
      <c r="A60" s="82" t="s">
        <v>8</v>
      </c>
      <c r="B60" s="83">
        <v>1.98</v>
      </c>
      <c r="C60" s="83">
        <v>0.36</v>
      </c>
      <c r="D60" s="83">
        <v>10.02</v>
      </c>
      <c r="E60" s="84">
        <v>52</v>
      </c>
      <c r="F60" s="170" t="s">
        <v>6</v>
      </c>
      <c r="G60" s="221">
        <v>30</v>
      </c>
    </row>
    <row r="61" spans="1:8" s="25" customFormat="1" ht="15" x14ac:dyDescent="0.25">
      <c r="A61" s="85"/>
      <c r="B61" s="86">
        <f>SUM(B56:B60)</f>
        <v>21.19</v>
      </c>
      <c r="C61" s="86">
        <f>SUM(C56:C60)</f>
        <v>18.91</v>
      </c>
      <c r="D61" s="86">
        <f>SUM(D56:D60)</f>
        <v>122.86999999999999</v>
      </c>
      <c r="E61" s="87">
        <f>SUM(E56:E60)</f>
        <v>750</v>
      </c>
      <c r="F61" s="172" t="s">
        <v>31</v>
      </c>
      <c r="G61" s="240">
        <f>SUM(G56:G60)</f>
        <v>560</v>
      </c>
      <c r="H61" s="34">
        <f>E61/2720</f>
        <v>0.27573529411764708</v>
      </c>
    </row>
    <row r="62" spans="1:8" s="25" customFormat="1" ht="15" x14ac:dyDescent="0.25">
      <c r="A62" s="49"/>
      <c r="B62" s="50"/>
      <c r="C62" s="50"/>
      <c r="D62" s="50"/>
      <c r="E62" s="51"/>
      <c r="F62" s="208"/>
      <c r="G62" s="173"/>
      <c r="H62" s="10"/>
    </row>
    <row r="63" spans="1:8" ht="15" x14ac:dyDescent="0.2">
      <c r="A63" s="290" t="s">
        <v>61</v>
      </c>
      <c r="B63" s="290"/>
      <c r="C63" s="290"/>
      <c r="D63" s="290"/>
      <c r="E63" s="290"/>
      <c r="F63" s="290"/>
      <c r="G63" s="290"/>
    </row>
    <row r="64" spans="1:8" ht="15" x14ac:dyDescent="0.2">
      <c r="A64" s="284" t="s">
        <v>132</v>
      </c>
      <c r="B64" s="284"/>
      <c r="C64" s="284"/>
      <c r="D64" s="284"/>
      <c r="E64" s="284"/>
      <c r="F64" s="284"/>
      <c r="G64" s="284"/>
    </row>
    <row r="65" spans="1:8" s="25" customFormat="1" ht="15" customHeight="1" x14ac:dyDescent="0.25">
      <c r="A65" s="302" t="s">
        <v>21</v>
      </c>
      <c r="B65" s="297" t="s">
        <v>24</v>
      </c>
      <c r="C65" s="298"/>
      <c r="D65" s="299"/>
      <c r="E65" s="300" t="s">
        <v>25</v>
      </c>
      <c r="F65" s="304" t="s">
        <v>22</v>
      </c>
      <c r="G65" s="304" t="s">
        <v>23</v>
      </c>
      <c r="H65" s="24"/>
    </row>
    <row r="66" spans="1:8" s="25" customFormat="1" ht="17.25" customHeight="1" x14ac:dyDescent="0.25">
      <c r="A66" s="303"/>
      <c r="B66" s="79" t="s">
        <v>26</v>
      </c>
      <c r="C66" s="79" t="s">
        <v>27</v>
      </c>
      <c r="D66" s="79" t="s">
        <v>28</v>
      </c>
      <c r="E66" s="301"/>
      <c r="F66" s="305"/>
      <c r="G66" s="305"/>
      <c r="H66" s="24"/>
    </row>
    <row r="67" spans="1:8" ht="15" customHeight="1" x14ac:dyDescent="0.2">
      <c r="A67" s="96" t="s">
        <v>44</v>
      </c>
      <c r="B67" s="40">
        <v>0.05</v>
      </c>
      <c r="C67" s="40">
        <v>8.25</v>
      </c>
      <c r="D67" s="40">
        <v>0.08</v>
      </c>
      <c r="E67" s="42">
        <v>75</v>
      </c>
      <c r="F67" s="169" t="s">
        <v>45</v>
      </c>
      <c r="G67" s="221">
        <v>10</v>
      </c>
    </row>
    <row r="68" spans="1:8" ht="15" customHeight="1" x14ac:dyDescent="0.2">
      <c r="A68" s="41" t="s">
        <v>281</v>
      </c>
      <c r="B68" s="40">
        <v>24.2</v>
      </c>
      <c r="C68" s="40">
        <v>20.059999999999999</v>
      </c>
      <c r="D68" s="40">
        <v>32.78</v>
      </c>
      <c r="E68" s="42">
        <v>408</v>
      </c>
      <c r="F68" s="259" t="s">
        <v>282</v>
      </c>
      <c r="G68" s="187">
        <v>150</v>
      </c>
    </row>
    <row r="69" spans="1:8" ht="15" customHeight="1" x14ac:dyDescent="0.2">
      <c r="A69" s="96" t="s">
        <v>47</v>
      </c>
      <c r="B69" s="40">
        <v>0.16</v>
      </c>
      <c r="C69" s="40">
        <v>0.03</v>
      </c>
      <c r="D69" s="40">
        <v>15.49</v>
      </c>
      <c r="E69" s="42">
        <v>64</v>
      </c>
      <c r="F69" s="169" t="s">
        <v>106</v>
      </c>
      <c r="G69" s="189">
        <v>222</v>
      </c>
    </row>
    <row r="70" spans="1:8" ht="15" customHeight="1" x14ac:dyDescent="0.2">
      <c r="A70" s="82" t="s">
        <v>8</v>
      </c>
      <c r="B70" s="83">
        <v>3.95</v>
      </c>
      <c r="C70" s="83">
        <v>0.5</v>
      </c>
      <c r="D70" s="83">
        <v>24.15</v>
      </c>
      <c r="E70" s="84">
        <v>118</v>
      </c>
      <c r="F70" s="170" t="s">
        <v>7</v>
      </c>
      <c r="G70" s="221">
        <v>50</v>
      </c>
    </row>
    <row r="71" spans="1:8" ht="15" customHeight="1" x14ac:dyDescent="0.2">
      <c r="A71" s="82" t="s">
        <v>8</v>
      </c>
      <c r="B71" s="83">
        <v>1.98</v>
      </c>
      <c r="C71" s="83">
        <v>0.36</v>
      </c>
      <c r="D71" s="83">
        <v>10.02</v>
      </c>
      <c r="E71" s="84">
        <v>52</v>
      </c>
      <c r="F71" s="170" t="s">
        <v>6</v>
      </c>
      <c r="G71" s="221">
        <v>30</v>
      </c>
    </row>
    <row r="72" spans="1:8" s="25" customFormat="1" ht="15" x14ac:dyDescent="0.25">
      <c r="A72" s="85"/>
      <c r="B72" s="86">
        <f>SUM(B67:B71)</f>
        <v>30.34</v>
      </c>
      <c r="C72" s="86">
        <f>SUM(C67:C71)</f>
        <v>29.2</v>
      </c>
      <c r="D72" s="86">
        <f>SUM(D67:D71)</f>
        <v>82.52</v>
      </c>
      <c r="E72" s="87">
        <f>SUM(E67:E71)</f>
        <v>717</v>
      </c>
      <c r="F72" s="172" t="s">
        <v>31</v>
      </c>
      <c r="G72" s="240">
        <f>SUM(G67:G71)</f>
        <v>462</v>
      </c>
      <c r="H72" s="34">
        <f>E72/2350</f>
        <v>0.30510638297872339</v>
      </c>
    </row>
    <row r="73" spans="1:8" ht="15" x14ac:dyDescent="0.2">
      <c r="A73" s="284" t="s">
        <v>133</v>
      </c>
      <c r="B73" s="284"/>
      <c r="C73" s="284"/>
      <c r="D73" s="284"/>
      <c r="E73" s="284"/>
      <c r="F73" s="284"/>
      <c r="G73" s="284"/>
    </row>
    <row r="74" spans="1:8" ht="15" customHeight="1" x14ac:dyDescent="0.2">
      <c r="A74" s="96" t="s">
        <v>44</v>
      </c>
      <c r="B74" s="40">
        <v>0.05</v>
      </c>
      <c r="C74" s="40">
        <v>8.25</v>
      </c>
      <c r="D74" s="40">
        <v>0.08</v>
      </c>
      <c r="E74" s="42">
        <v>75</v>
      </c>
      <c r="F74" s="169" t="s">
        <v>45</v>
      </c>
      <c r="G74" s="221">
        <v>10</v>
      </c>
    </row>
    <row r="75" spans="1:8" ht="15" customHeight="1" x14ac:dyDescent="0.2">
      <c r="A75" s="41" t="s">
        <v>281</v>
      </c>
      <c r="B75" s="40">
        <v>30.94</v>
      </c>
      <c r="C75" s="40">
        <v>24.72</v>
      </c>
      <c r="D75" s="40">
        <v>49.09</v>
      </c>
      <c r="E75" s="42">
        <v>542</v>
      </c>
      <c r="F75" s="259" t="s">
        <v>283</v>
      </c>
      <c r="G75" s="187">
        <v>200</v>
      </c>
    </row>
    <row r="76" spans="1:8" ht="15" customHeight="1" x14ac:dyDescent="0.2">
      <c r="A76" s="96" t="s">
        <v>47</v>
      </c>
      <c r="B76" s="40">
        <v>0.16</v>
      </c>
      <c r="C76" s="40">
        <v>0.03</v>
      </c>
      <c r="D76" s="40">
        <v>15.49</v>
      </c>
      <c r="E76" s="42">
        <v>64</v>
      </c>
      <c r="F76" s="169" t="s">
        <v>106</v>
      </c>
      <c r="G76" s="189">
        <v>222</v>
      </c>
    </row>
    <row r="77" spans="1:8" ht="15" customHeight="1" x14ac:dyDescent="0.2">
      <c r="A77" s="82" t="s">
        <v>8</v>
      </c>
      <c r="B77" s="83">
        <v>3.95</v>
      </c>
      <c r="C77" s="83">
        <v>0.5</v>
      </c>
      <c r="D77" s="83">
        <v>24.15</v>
      </c>
      <c r="E77" s="84">
        <v>118</v>
      </c>
      <c r="F77" s="170" t="s">
        <v>7</v>
      </c>
      <c r="G77" s="221">
        <v>50</v>
      </c>
    </row>
    <row r="78" spans="1:8" ht="15" customHeight="1" x14ac:dyDescent="0.2">
      <c r="A78" s="82" t="s">
        <v>8</v>
      </c>
      <c r="B78" s="83">
        <v>1.98</v>
      </c>
      <c r="C78" s="83">
        <v>0.36</v>
      </c>
      <c r="D78" s="83">
        <v>10.02</v>
      </c>
      <c r="E78" s="84">
        <v>52</v>
      </c>
      <c r="F78" s="170" t="s">
        <v>6</v>
      </c>
      <c r="G78" s="221">
        <v>30</v>
      </c>
    </row>
    <row r="79" spans="1:8" s="25" customFormat="1" ht="15" x14ac:dyDescent="0.25">
      <c r="A79" s="85"/>
      <c r="B79" s="86">
        <f>SUM(B74:B78)</f>
        <v>37.08</v>
      </c>
      <c r="C79" s="86">
        <f>SUM(C74:C78)</f>
        <v>33.86</v>
      </c>
      <c r="D79" s="86">
        <f>SUM(D74:D78)</f>
        <v>98.83</v>
      </c>
      <c r="E79" s="87">
        <f>SUM(E74:E78)</f>
        <v>851</v>
      </c>
      <c r="F79" s="172" t="s">
        <v>31</v>
      </c>
      <c r="G79" s="240">
        <f>SUM(G74:G78)</f>
        <v>512</v>
      </c>
      <c r="H79" s="34">
        <f>E79/2720</f>
        <v>0.31286764705882353</v>
      </c>
    </row>
    <row r="80" spans="1:8" s="25" customFormat="1" ht="15" x14ac:dyDescent="0.25">
      <c r="A80" s="49"/>
      <c r="B80" s="50"/>
      <c r="C80" s="50"/>
      <c r="D80" s="50"/>
      <c r="E80" s="51"/>
      <c r="F80" s="208"/>
      <c r="G80" s="173"/>
      <c r="H80" s="10"/>
    </row>
    <row r="81" spans="1:8" ht="15" x14ac:dyDescent="0.2">
      <c r="A81" s="290" t="s">
        <v>66</v>
      </c>
      <c r="B81" s="290"/>
      <c r="C81" s="290"/>
      <c r="D81" s="290"/>
      <c r="E81" s="290"/>
      <c r="F81" s="290"/>
      <c r="G81" s="290"/>
    </row>
    <row r="82" spans="1:8" ht="15" x14ac:dyDescent="0.2">
      <c r="A82" s="284" t="s">
        <v>132</v>
      </c>
      <c r="B82" s="284"/>
      <c r="C82" s="284"/>
      <c r="D82" s="284"/>
      <c r="E82" s="284"/>
      <c r="F82" s="284"/>
      <c r="G82" s="284"/>
    </row>
    <row r="83" spans="1:8" s="25" customFormat="1" ht="15" customHeight="1" x14ac:dyDescent="0.25">
      <c r="A83" s="302" t="s">
        <v>21</v>
      </c>
      <c r="B83" s="297" t="s">
        <v>24</v>
      </c>
      <c r="C83" s="298"/>
      <c r="D83" s="299"/>
      <c r="E83" s="300" t="s">
        <v>25</v>
      </c>
      <c r="F83" s="304" t="s">
        <v>22</v>
      </c>
      <c r="G83" s="304" t="s">
        <v>23</v>
      </c>
      <c r="H83" s="24"/>
    </row>
    <row r="84" spans="1:8" s="25" customFormat="1" ht="17.25" customHeight="1" x14ac:dyDescent="0.25">
      <c r="A84" s="303"/>
      <c r="B84" s="79" t="s">
        <v>26</v>
      </c>
      <c r="C84" s="79" t="s">
        <v>27</v>
      </c>
      <c r="D84" s="79" t="s">
        <v>28</v>
      </c>
      <c r="E84" s="301"/>
      <c r="F84" s="305"/>
      <c r="G84" s="305"/>
      <c r="H84" s="24"/>
    </row>
    <row r="85" spans="1:8" ht="15" customHeight="1" x14ac:dyDescent="0.2">
      <c r="A85" s="77" t="s">
        <v>2</v>
      </c>
      <c r="B85" s="40">
        <v>0.48</v>
      </c>
      <c r="C85" s="40">
        <v>0.48</v>
      </c>
      <c r="D85" s="40">
        <v>11.76</v>
      </c>
      <c r="E85" s="42">
        <v>56</v>
      </c>
      <c r="F85" s="206" t="s">
        <v>167</v>
      </c>
      <c r="G85" s="222">
        <v>120</v>
      </c>
    </row>
    <row r="86" spans="1:8" ht="15" customHeight="1" x14ac:dyDescent="0.2">
      <c r="A86" s="41" t="s">
        <v>62</v>
      </c>
      <c r="B86" s="40">
        <v>5.86</v>
      </c>
      <c r="C86" s="40">
        <v>12.7</v>
      </c>
      <c r="D86" s="40">
        <v>24.63</v>
      </c>
      <c r="E86" s="42">
        <v>251</v>
      </c>
      <c r="F86" s="207" t="s">
        <v>214</v>
      </c>
      <c r="G86" s="187">
        <v>160</v>
      </c>
    </row>
    <row r="87" spans="1:8" ht="15" customHeight="1" x14ac:dyDescent="0.2">
      <c r="A87" s="96" t="s">
        <v>74</v>
      </c>
      <c r="B87" s="40">
        <v>3.05</v>
      </c>
      <c r="C87" s="40">
        <v>2.4</v>
      </c>
      <c r="D87" s="40">
        <v>23.11</v>
      </c>
      <c r="E87" s="42">
        <v>119</v>
      </c>
      <c r="F87" s="169" t="s">
        <v>75</v>
      </c>
      <c r="G87" s="221">
        <v>200</v>
      </c>
    </row>
    <row r="88" spans="1:8" ht="15" customHeight="1" x14ac:dyDescent="0.2">
      <c r="A88" s="82" t="s">
        <v>8</v>
      </c>
      <c r="B88" s="83">
        <v>3.95</v>
      </c>
      <c r="C88" s="83">
        <v>0.5</v>
      </c>
      <c r="D88" s="83">
        <v>24.15</v>
      </c>
      <c r="E88" s="84">
        <v>118</v>
      </c>
      <c r="F88" s="170" t="s">
        <v>7</v>
      </c>
      <c r="G88" s="221">
        <v>50</v>
      </c>
    </row>
    <row r="89" spans="1:8" ht="15" customHeight="1" x14ac:dyDescent="0.2">
      <c r="A89" s="82" t="s">
        <v>8</v>
      </c>
      <c r="B89" s="83">
        <v>1.98</v>
      </c>
      <c r="C89" s="83">
        <v>0.36</v>
      </c>
      <c r="D89" s="83">
        <v>10.02</v>
      </c>
      <c r="E89" s="84">
        <v>52</v>
      </c>
      <c r="F89" s="170" t="s">
        <v>6</v>
      </c>
      <c r="G89" s="221">
        <v>30</v>
      </c>
    </row>
    <row r="90" spans="1:8" s="25" customFormat="1" ht="15" x14ac:dyDescent="0.25">
      <c r="A90" s="85"/>
      <c r="B90" s="86">
        <f>SUM(B85:B89)</f>
        <v>15.32</v>
      </c>
      <c r="C90" s="86">
        <f>SUM(C85:C89)</f>
        <v>16.439999999999998</v>
      </c>
      <c r="D90" s="86">
        <f>SUM(D85:D89)</f>
        <v>93.67</v>
      </c>
      <c r="E90" s="87">
        <f>SUM(E85:E89)</f>
        <v>596</v>
      </c>
      <c r="F90" s="172" t="s">
        <v>31</v>
      </c>
      <c r="G90" s="240">
        <f>SUM(G85:G89)</f>
        <v>560</v>
      </c>
      <c r="H90" s="34">
        <f>E90/2350</f>
        <v>0.25361702127659574</v>
      </c>
    </row>
    <row r="91" spans="1:8" ht="15" x14ac:dyDescent="0.2">
      <c r="A91" s="284" t="s">
        <v>133</v>
      </c>
      <c r="B91" s="284"/>
      <c r="C91" s="284"/>
      <c r="D91" s="284"/>
      <c r="E91" s="284"/>
      <c r="F91" s="284"/>
      <c r="G91" s="284"/>
    </row>
    <row r="92" spans="1:8" ht="15" customHeight="1" x14ac:dyDescent="0.2">
      <c r="A92" s="82" t="s">
        <v>2</v>
      </c>
      <c r="B92" s="83">
        <v>0.52</v>
      </c>
      <c r="C92" s="83">
        <v>0.52</v>
      </c>
      <c r="D92" s="83">
        <v>12.74</v>
      </c>
      <c r="E92" s="84">
        <v>61</v>
      </c>
      <c r="F92" s="170" t="s">
        <v>9</v>
      </c>
      <c r="G92" s="221">
        <v>130</v>
      </c>
    </row>
    <row r="93" spans="1:8" ht="15" customHeight="1" x14ac:dyDescent="0.2">
      <c r="A93" s="96" t="s">
        <v>62</v>
      </c>
      <c r="B93" s="38">
        <v>7.79</v>
      </c>
      <c r="C93" s="38">
        <v>14.18</v>
      </c>
      <c r="D93" s="38">
        <v>32.81</v>
      </c>
      <c r="E93" s="39">
        <v>309</v>
      </c>
      <c r="F93" s="205" t="s">
        <v>131</v>
      </c>
      <c r="G93" s="223">
        <v>210</v>
      </c>
    </row>
    <row r="94" spans="1:8" ht="15" customHeight="1" x14ac:dyDescent="0.2">
      <c r="A94" s="96" t="s">
        <v>74</v>
      </c>
      <c r="B94" s="40">
        <v>3.05</v>
      </c>
      <c r="C94" s="40">
        <v>2.4</v>
      </c>
      <c r="D94" s="40">
        <v>23.11</v>
      </c>
      <c r="E94" s="42">
        <v>119</v>
      </c>
      <c r="F94" s="169" t="s">
        <v>75</v>
      </c>
      <c r="G94" s="221">
        <v>200</v>
      </c>
    </row>
    <row r="95" spans="1:8" ht="15" customHeight="1" x14ac:dyDescent="0.2">
      <c r="A95" s="82" t="s">
        <v>8</v>
      </c>
      <c r="B95" s="83">
        <v>3.95</v>
      </c>
      <c r="C95" s="83">
        <v>0.5</v>
      </c>
      <c r="D95" s="83">
        <v>24.15</v>
      </c>
      <c r="E95" s="84">
        <v>118</v>
      </c>
      <c r="F95" s="170" t="s">
        <v>7</v>
      </c>
      <c r="G95" s="221">
        <v>50</v>
      </c>
    </row>
    <row r="96" spans="1:8" ht="15" customHeight="1" x14ac:dyDescent="0.2">
      <c r="A96" s="82" t="s">
        <v>8</v>
      </c>
      <c r="B96" s="83">
        <v>1.98</v>
      </c>
      <c r="C96" s="83">
        <v>0.36</v>
      </c>
      <c r="D96" s="83">
        <v>10.02</v>
      </c>
      <c r="E96" s="84">
        <v>52</v>
      </c>
      <c r="F96" s="170" t="s">
        <v>6</v>
      </c>
      <c r="G96" s="221">
        <v>30</v>
      </c>
    </row>
    <row r="97" spans="1:8" s="25" customFormat="1" ht="15" x14ac:dyDescent="0.25">
      <c r="A97" s="85"/>
      <c r="B97" s="86">
        <f>SUM(B92:B96)</f>
        <v>17.29</v>
      </c>
      <c r="C97" s="86">
        <f>SUM(C92:C96)</f>
        <v>17.959999999999997</v>
      </c>
      <c r="D97" s="86">
        <f>SUM(D92:D96)</f>
        <v>102.83</v>
      </c>
      <c r="E97" s="87">
        <f>SUM(E92:E96)</f>
        <v>659</v>
      </c>
      <c r="F97" s="172" t="s">
        <v>31</v>
      </c>
      <c r="G97" s="240">
        <f>SUM(G92:G96)</f>
        <v>620</v>
      </c>
      <c r="H97" s="34">
        <f>E97/2720</f>
        <v>0.24227941176470588</v>
      </c>
    </row>
    <row r="98" spans="1:8" s="25" customFormat="1" ht="15" x14ac:dyDescent="0.25">
      <c r="A98" s="53"/>
      <c r="B98" s="50"/>
      <c r="C98" s="50"/>
      <c r="D98" s="50"/>
      <c r="E98" s="51"/>
      <c r="F98" s="208"/>
      <c r="G98" s="225"/>
      <c r="H98" s="10"/>
    </row>
    <row r="99" spans="1:8" ht="15" x14ac:dyDescent="0.2">
      <c r="A99" s="306" t="s">
        <v>73</v>
      </c>
      <c r="B99" s="306"/>
      <c r="C99" s="306"/>
      <c r="D99" s="306"/>
      <c r="E99" s="306"/>
      <c r="F99" s="306"/>
      <c r="G99" s="306"/>
    </row>
    <row r="100" spans="1:8" ht="15" x14ac:dyDescent="0.2">
      <c r="A100" s="284" t="s">
        <v>133</v>
      </c>
      <c r="B100" s="284"/>
      <c r="C100" s="284"/>
      <c r="D100" s="284"/>
      <c r="E100" s="284"/>
      <c r="F100" s="284"/>
      <c r="G100" s="284"/>
    </row>
    <row r="101" spans="1:8" s="25" customFormat="1" ht="15" customHeight="1" x14ac:dyDescent="0.25">
      <c r="A101" s="302" t="s">
        <v>21</v>
      </c>
      <c r="B101" s="297" t="s">
        <v>24</v>
      </c>
      <c r="C101" s="298"/>
      <c r="D101" s="299"/>
      <c r="E101" s="300" t="s">
        <v>25</v>
      </c>
      <c r="F101" s="304" t="s">
        <v>22</v>
      </c>
      <c r="G101" s="304" t="s">
        <v>23</v>
      </c>
      <c r="H101" s="24"/>
    </row>
    <row r="102" spans="1:8" s="25" customFormat="1" ht="17.25" customHeight="1" x14ac:dyDescent="0.25">
      <c r="A102" s="303"/>
      <c r="B102" s="79" t="s">
        <v>26</v>
      </c>
      <c r="C102" s="79" t="s">
        <v>27</v>
      </c>
      <c r="D102" s="79" t="s">
        <v>28</v>
      </c>
      <c r="E102" s="301"/>
      <c r="F102" s="305"/>
      <c r="G102" s="305"/>
      <c r="H102" s="24"/>
    </row>
    <row r="103" spans="1:8" ht="15" customHeight="1" x14ac:dyDescent="0.2">
      <c r="A103" s="41" t="s">
        <v>285</v>
      </c>
      <c r="B103" s="40">
        <v>15.82</v>
      </c>
      <c r="C103" s="40">
        <v>17.7</v>
      </c>
      <c r="D103" s="40">
        <v>16.440000000000001</v>
      </c>
      <c r="E103" s="42">
        <v>288</v>
      </c>
      <c r="F103" s="259" t="s">
        <v>286</v>
      </c>
      <c r="G103" s="222">
        <v>100</v>
      </c>
    </row>
    <row r="104" spans="1:8" ht="15" customHeight="1" x14ac:dyDescent="0.2">
      <c r="A104" s="96" t="s">
        <v>36</v>
      </c>
      <c r="B104" s="40">
        <v>6.4</v>
      </c>
      <c r="C104" s="40">
        <v>5.87</v>
      </c>
      <c r="D104" s="40">
        <v>42.71</v>
      </c>
      <c r="E104" s="52">
        <v>254</v>
      </c>
      <c r="F104" s="261" t="s">
        <v>83</v>
      </c>
      <c r="G104" s="221">
        <v>180</v>
      </c>
    </row>
    <row r="105" spans="1:8" ht="15" customHeight="1" x14ac:dyDescent="0.2">
      <c r="A105" s="96" t="s">
        <v>95</v>
      </c>
      <c r="B105" s="40"/>
      <c r="C105" s="40"/>
      <c r="D105" s="40">
        <v>19</v>
      </c>
      <c r="E105" s="42">
        <v>80</v>
      </c>
      <c r="F105" s="263" t="s">
        <v>136</v>
      </c>
      <c r="G105" s="221">
        <v>200</v>
      </c>
    </row>
    <row r="106" spans="1:8" ht="15" customHeight="1" x14ac:dyDescent="0.2">
      <c r="A106" s="82" t="s">
        <v>8</v>
      </c>
      <c r="B106" s="83">
        <v>3.95</v>
      </c>
      <c r="C106" s="83">
        <v>0.5</v>
      </c>
      <c r="D106" s="83">
        <v>24.15</v>
      </c>
      <c r="E106" s="84">
        <v>118</v>
      </c>
      <c r="F106" s="170" t="s">
        <v>7</v>
      </c>
      <c r="G106" s="221">
        <v>50</v>
      </c>
    </row>
    <row r="107" spans="1:8" ht="15" customHeight="1" x14ac:dyDescent="0.2">
      <c r="A107" s="82" t="s">
        <v>8</v>
      </c>
      <c r="B107" s="83">
        <v>1.98</v>
      </c>
      <c r="C107" s="83">
        <v>0.36</v>
      </c>
      <c r="D107" s="83">
        <v>10.02</v>
      </c>
      <c r="E107" s="84">
        <v>52</v>
      </c>
      <c r="F107" s="170" t="s">
        <v>6</v>
      </c>
      <c r="G107" s="221">
        <v>30</v>
      </c>
    </row>
    <row r="108" spans="1:8" s="25" customFormat="1" ht="15" x14ac:dyDescent="0.25">
      <c r="A108" s="85"/>
      <c r="B108" s="86">
        <f>SUM(B103:B107)</f>
        <v>28.15</v>
      </c>
      <c r="C108" s="86">
        <f>SUM(C103:C107)</f>
        <v>24.43</v>
      </c>
      <c r="D108" s="86">
        <f>SUM(D103:D107)</f>
        <v>112.32000000000001</v>
      </c>
      <c r="E108" s="87">
        <f>SUM(E103:E107)</f>
        <v>792</v>
      </c>
      <c r="F108" s="172" t="s">
        <v>31</v>
      </c>
      <c r="G108" s="240">
        <f>SUM(G103:G107)</f>
        <v>560</v>
      </c>
      <c r="H108" s="34">
        <f>E108/2720</f>
        <v>0.29117647058823531</v>
      </c>
    </row>
    <row r="109" spans="1:8" s="25" customFormat="1" ht="15" x14ac:dyDescent="0.25">
      <c r="A109" s="88"/>
      <c r="B109" s="89"/>
      <c r="C109" s="89"/>
      <c r="D109" s="89"/>
      <c r="E109" s="90"/>
      <c r="F109" s="218"/>
      <c r="G109" s="202"/>
      <c r="H109" s="10"/>
    </row>
    <row r="110" spans="1:8" s="25" customFormat="1" ht="15" x14ac:dyDescent="0.25">
      <c r="A110" s="291" t="s">
        <v>80</v>
      </c>
      <c r="B110" s="291"/>
      <c r="C110" s="291"/>
      <c r="D110" s="291"/>
      <c r="E110" s="291"/>
      <c r="F110" s="291"/>
      <c r="G110" s="291"/>
      <c r="H110" s="10"/>
    </row>
    <row r="111" spans="1:8" s="25" customFormat="1" ht="15" x14ac:dyDescent="0.25">
      <c r="A111" s="285" t="s">
        <v>81</v>
      </c>
      <c r="B111" s="285"/>
      <c r="C111" s="285"/>
      <c r="D111" s="285"/>
      <c r="E111" s="285"/>
      <c r="F111" s="285"/>
      <c r="G111" s="285"/>
      <c r="H111" s="24"/>
    </row>
    <row r="112" spans="1:8" s="25" customFormat="1" ht="15" x14ac:dyDescent="0.25">
      <c r="A112" s="284" t="s">
        <v>132</v>
      </c>
      <c r="B112" s="284"/>
      <c r="C112" s="284"/>
      <c r="D112" s="284"/>
      <c r="E112" s="284"/>
      <c r="F112" s="284"/>
      <c r="G112" s="284"/>
      <c r="H112" s="24"/>
    </row>
    <row r="113" spans="1:8" s="25" customFormat="1" ht="15" customHeight="1" x14ac:dyDescent="0.25">
      <c r="A113" s="302" t="s">
        <v>21</v>
      </c>
      <c r="B113" s="297" t="s">
        <v>24</v>
      </c>
      <c r="C113" s="298"/>
      <c r="D113" s="299"/>
      <c r="E113" s="300" t="s">
        <v>25</v>
      </c>
      <c r="F113" s="304" t="s">
        <v>22</v>
      </c>
      <c r="G113" s="304" t="s">
        <v>23</v>
      </c>
      <c r="H113" s="24"/>
    </row>
    <row r="114" spans="1:8" s="25" customFormat="1" ht="17.25" customHeight="1" x14ac:dyDescent="0.25">
      <c r="A114" s="303"/>
      <c r="B114" s="79" t="s">
        <v>26</v>
      </c>
      <c r="C114" s="79" t="s">
        <v>27</v>
      </c>
      <c r="D114" s="79" t="s">
        <v>28</v>
      </c>
      <c r="E114" s="301"/>
      <c r="F114" s="305"/>
      <c r="G114" s="305"/>
      <c r="H114" s="24"/>
    </row>
    <row r="115" spans="1:8" ht="15" customHeight="1" x14ac:dyDescent="0.2">
      <c r="A115" s="64" t="s">
        <v>8</v>
      </c>
      <c r="B115" s="64">
        <v>4.88</v>
      </c>
      <c r="C115" s="64">
        <v>3.63</v>
      </c>
      <c r="D115" s="64">
        <v>20.88</v>
      </c>
      <c r="E115" s="64">
        <v>126</v>
      </c>
      <c r="F115" s="262" t="s">
        <v>284</v>
      </c>
      <c r="G115" s="181">
        <v>125</v>
      </c>
    </row>
    <row r="116" spans="1:8" ht="15" customHeight="1" x14ac:dyDescent="0.2">
      <c r="A116" s="41" t="s">
        <v>14</v>
      </c>
      <c r="B116" s="40">
        <v>13.94</v>
      </c>
      <c r="C116" s="40">
        <v>24.83</v>
      </c>
      <c r="D116" s="40">
        <v>2.64</v>
      </c>
      <c r="E116" s="42">
        <v>289</v>
      </c>
      <c r="F116" s="169" t="s">
        <v>15</v>
      </c>
      <c r="G116" s="221">
        <v>150</v>
      </c>
    </row>
    <row r="117" spans="1:8" ht="15" customHeight="1" x14ac:dyDescent="0.2">
      <c r="A117" s="96" t="s">
        <v>47</v>
      </c>
      <c r="B117" s="40">
        <v>0.16</v>
      </c>
      <c r="C117" s="40">
        <v>0.03</v>
      </c>
      <c r="D117" s="40">
        <v>15.49</v>
      </c>
      <c r="E117" s="42">
        <v>64</v>
      </c>
      <c r="F117" s="169" t="s">
        <v>106</v>
      </c>
      <c r="G117" s="189">
        <v>222</v>
      </c>
    </row>
    <row r="118" spans="1:8" ht="15" customHeight="1" x14ac:dyDescent="0.2">
      <c r="A118" s="82" t="s">
        <v>8</v>
      </c>
      <c r="B118" s="83">
        <v>3.95</v>
      </c>
      <c r="C118" s="83">
        <v>0.5</v>
      </c>
      <c r="D118" s="83">
        <v>24.15</v>
      </c>
      <c r="E118" s="84">
        <v>118</v>
      </c>
      <c r="F118" s="170" t="s">
        <v>7</v>
      </c>
      <c r="G118" s="221">
        <v>50</v>
      </c>
    </row>
    <row r="119" spans="1:8" ht="15" customHeight="1" x14ac:dyDescent="0.2">
      <c r="A119" s="82" t="s">
        <v>8</v>
      </c>
      <c r="B119" s="83">
        <v>1.98</v>
      </c>
      <c r="C119" s="83">
        <v>0.36</v>
      </c>
      <c r="D119" s="83">
        <v>10.02</v>
      </c>
      <c r="E119" s="84">
        <v>52</v>
      </c>
      <c r="F119" s="170" t="s">
        <v>6</v>
      </c>
      <c r="G119" s="221">
        <v>30</v>
      </c>
    </row>
    <row r="120" spans="1:8" s="25" customFormat="1" ht="15" x14ac:dyDescent="0.25">
      <c r="A120" s="85"/>
      <c r="B120" s="86">
        <f t="shared" ref="B120:E120" si="2">SUM(B115:B119)</f>
        <v>24.91</v>
      </c>
      <c r="C120" s="86">
        <f t="shared" si="2"/>
        <v>29.349999999999998</v>
      </c>
      <c r="D120" s="86">
        <f t="shared" si="2"/>
        <v>73.179999999999993</v>
      </c>
      <c r="E120" s="87">
        <f t="shared" si="2"/>
        <v>649</v>
      </c>
      <c r="F120" s="172" t="s">
        <v>31</v>
      </c>
      <c r="G120" s="240">
        <f>SUM(G115:G119)</f>
        <v>577</v>
      </c>
      <c r="H120" s="34">
        <f>E120/2350</f>
        <v>0.27617021276595743</v>
      </c>
    </row>
    <row r="121" spans="1:8" ht="15" x14ac:dyDescent="0.2">
      <c r="A121" s="284" t="s">
        <v>133</v>
      </c>
      <c r="B121" s="284"/>
      <c r="C121" s="284"/>
      <c r="D121" s="284"/>
      <c r="E121" s="284"/>
      <c r="F121" s="284"/>
      <c r="G121" s="284"/>
    </row>
    <row r="122" spans="1:8" ht="15" customHeight="1" x14ac:dyDescent="0.2">
      <c r="A122" s="64" t="s">
        <v>8</v>
      </c>
      <c r="B122" s="64">
        <v>4.88</v>
      </c>
      <c r="C122" s="64">
        <v>3.63</v>
      </c>
      <c r="D122" s="64">
        <v>20.88</v>
      </c>
      <c r="E122" s="64">
        <v>126</v>
      </c>
      <c r="F122" s="262" t="s">
        <v>284</v>
      </c>
      <c r="G122" s="181">
        <v>125</v>
      </c>
    </row>
    <row r="123" spans="1:8" ht="15" customHeight="1" x14ac:dyDescent="0.2">
      <c r="A123" s="41" t="s">
        <v>14</v>
      </c>
      <c r="B123" s="40">
        <v>18.579999999999998</v>
      </c>
      <c r="C123" s="40">
        <v>33.1</v>
      </c>
      <c r="D123" s="40">
        <v>3.52</v>
      </c>
      <c r="E123" s="42">
        <v>386</v>
      </c>
      <c r="F123" s="171" t="s">
        <v>33</v>
      </c>
      <c r="G123" s="222">
        <v>200</v>
      </c>
    </row>
    <row r="124" spans="1:8" ht="15" customHeight="1" x14ac:dyDescent="0.2">
      <c r="A124" s="96" t="s">
        <v>47</v>
      </c>
      <c r="B124" s="40">
        <v>0.16</v>
      </c>
      <c r="C124" s="40">
        <v>0.03</v>
      </c>
      <c r="D124" s="40">
        <v>15.49</v>
      </c>
      <c r="E124" s="42">
        <v>64</v>
      </c>
      <c r="F124" s="169" t="s">
        <v>106</v>
      </c>
      <c r="G124" s="189">
        <v>222</v>
      </c>
    </row>
    <row r="125" spans="1:8" ht="15" customHeight="1" x14ac:dyDescent="0.2">
      <c r="A125" s="82" t="s">
        <v>8</v>
      </c>
      <c r="B125" s="83">
        <v>3.95</v>
      </c>
      <c r="C125" s="83">
        <v>0.5</v>
      </c>
      <c r="D125" s="83">
        <v>24.15</v>
      </c>
      <c r="E125" s="84">
        <v>118</v>
      </c>
      <c r="F125" s="170" t="s">
        <v>7</v>
      </c>
      <c r="G125" s="221">
        <v>50</v>
      </c>
    </row>
    <row r="126" spans="1:8" ht="15" customHeight="1" x14ac:dyDescent="0.2">
      <c r="A126" s="82" t="s">
        <v>8</v>
      </c>
      <c r="B126" s="83">
        <v>1.98</v>
      </c>
      <c r="C126" s="83">
        <v>0.36</v>
      </c>
      <c r="D126" s="83">
        <v>10.02</v>
      </c>
      <c r="E126" s="84">
        <v>52</v>
      </c>
      <c r="F126" s="170" t="s">
        <v>6</v>
      </c>
      <c r="G126" s="221">
        <v>30</v>
      </c>
    </row>
    <row r="127" spans="1:8" s="25" customFormat="1" ht="15" x14ac:dyDescent="0.25">
      <c r="A127" s="85"/>
      <c r="B127" s="86">
        <f t="shared" ref="B127:E127" si="3">SUM(B122:B126)</f>
        <v>29.549999999999997</v>
      </c>
      <c r="C127" s="86">
        <f t="shared" si="3"/>
        <v>37.620000000000005</v>
      </c>
      <c r="D127" s="86">
        <f t="shared" si="3"/>
        <v>74.059999999999988</v>
      </c>
      <c r="E127" s="87">
        <f t="shared" si="3"/>
        <v>746</v>
      </c>
      <c r="F127" s="172" t="s">
        <v>31</v>
      </c>
      <c r="G127" s="240">
        <f>SUM(G122:G126)</f>
        <v>627</v>
      </c>
      <c r="H127" s="34">
        <f>E127/2720</f>
        <v>0.27426470588235297</v>
      </c>
    </row>
    <row r="128" spans="1:8" s="25" customFormat="1" ht="15" x14ac:dyDescent="0.25">
      <c r="A128" s="65"/>
      <c r="B128" s="66"/>
      <c r="C128" s="66"/>
      <c r="D128" s="66"/>
      <c r="E128" s="67"/>
      <c r="F128" s="215"/>
      <c r="G128" s="215"/>
      <c r="H128" s="10"/>
    </row>
    <row r="129" spans="1:8" ht="15" x14ac:dyDescent="0.2">
      <c r="A129" s="285" t="s">
        <v>85</v>
      </c>
      <c r="B129" s="285"/>
      <c r="C129" s="285"/>
      <c r="D129" s="285"/>
      <c r="E129" s="285"/>
      <c r="F129" s="285"/>
      <c r="G129" s="285"/>
    </row>
    <row r="130" spans="1:8" ht="15" x14ac:dyDescent="0.2">
      <c r="A130" s="284" t="s">
        <v>132</v>
      </c>
      <c r="B130" s="284"/>
      <c r="C130" s="284"/>
      <c r="D130" s="284"/>
      <c r="E130" s="284"/>
      <c r="F130" s="284"/>
      <c r="G130" s="284"/>
    </row>
    <row r="131" spans="1:8" s="25" customFormat="1" ht="15" customHeight="1" x14ac:dyDescent="0.25">
      <c r="A131" s="302" t="s">
        <v>21</v>
      </c>
      <c r="B131" s="297" t="s">
        <v>24</v>
      </c>
      <c r="C131" s="298"/>
      <c r="D131" s="299"/>
      <c r="E131" s="300" t="s">
        <v>25</v>
      </c>
      <c r="F131" s="304" t="s">
        <v>22</v>
      </c>
      <c r="G131" s="304" t="s">
        <v>23</v>
      </c>
      <c r="H131" s="24"/>
    </row>
    <row r="132" spans="1:8" s="25" customFormat="1" ht="17.25" customHeight="1" x14ac:dyDescent="0.25">
      <c r="A132" s="303"/>
      <c r="B132" s="79" t="s">
        <v>26</v>
      </c>
      <c r="C132" s="79" t="s">
        <v>27</v>
      </c>
      <c r="D132" s="79" t="s">
        <v>28</v>
      </c>
      <c r="E132" s="301"/>
      <c r="F132" s="305"/>
      <c r="G132" s="305"/>
      <c r="H132" s="24"/>
    </row>
    <row r="133" spans="1:8" ht="15" customHeight="1" x14ac:dyDescent="0.2">
      <c r="A133" s="77" t="s">
        <v>2</v>
      </c>
      <c r="B133" s="40">
        <v>0.48</v>
      </c>
      <c r="C133" s="40">
        <v>0.48</v>
      </c>
      <c r="D133" s="40">
        <v>11.76</v>
      </c>
      <c r="E133" s="42">
        <v>56</v>
      </c>
      <c r="F133" s="206" t="s">
        <v>167</v>
      </c>
      <c r="G133" s="222">
        <v>120</v>
      </c>
    </row>
    <row r="134" spans="1:8" ht="15" customHeight="1" x14ac:dyDescent="0.2">
      <c r="A134" s="96" t="s">
        <v>46</v>
      </c>
      <c r="B134" s="38">
        <v>4.5999999999999996</v>
      </c>
      <c r="C134" s="38">
        <v>11.23</v>
      </c>
      <c r="D134" s="38">
        <v>25.38</v>
      </c>
      <c r="E134" s="47">
        <v>221</v>
      </c>
      <c r="F134" s="205" t="s">
        <v>104</v>
      </c>
      <c r="G134" s="223">
        <v>160</v>
      </c>
    </row>
    <row r="135" spans="1:8" ht="15" customHeight="1" x14ac:dyDescent="0.2">
      <c r="A135" s="96" t="s">
        <v>74</v>
      </c>
      <c r="B135" s="40">
        <v>3.05</v>
      </c>
      <c r="C135" s="40">
        <v>2.4</v>
      </c>
      <c r="D135" s="40">
        <v>23.11</v>
      </c>
      <c r="E135" s="42">
        <v>119</v>
      </c>
      <c r="F135" s="169" t="s">
        <v>75</v>
      </c>
      <c r="G135" s="221">
        <v>200</v>
      </c>
    </row>
    <row r="136" spans="1:8" ht="15" customHeight="1" x14ac:dyDescent="0.2">
      <c r="A136" s="82" t="s">
        <v>8</v>
      </c>
      <c r="B136" s="83">
        <v>3.95</v>
      </c>
      <c r="C136" s="83">
        <v>0.5</v>
      </c>
      <c r="D136" s="83">
        <v>24.15</v>
      </c>
      <c r="E136" s="84">
        <v>118</v>
      </c>
      <c r="F136" s="170" t="s">
        <v>7</v>
      </c>
      <c r="G136" s="221">
        <v>50</v>
      </c>
    </row>
    <row r="137" spans="1:8" ht="15" customHeight="1" x14ac:dyDescent="0.2">
      <c r="A137" s="82" t="s">
        <v>8</v>
      </c>
      <c r="B137" s="83">
        <v>1.98</v>
      </c>
      <c r="C137" s="83">
        <v>0.36</v>
      </c>
      <c r="D137" s="83">
        <v>10.02</v>
      </c>
      <c r="E137" s="84">
        <v>52</v>
      </c>
      <c r="F137" s="170" t="s">
        <v>6</v>
      </c>
      <c r="G137" s="221">
        <v>30</v>
      </c>
    </row>
    <row r="138" spans="1:8" s="25" customFormat="1" ht="15" x14ac:dyDescent="0.25">
      <c r="A138" s="85"/>
      <c r="B138" s="86">
        <f>SUM(B133:B137)</f>
        <v>14.059999999999999</v>
      </c>
      <c r="C138" s="86">
        <f>SUM(C133:C137)</f>
        <v>14.97</v>
      </c>
      <c r="D138" s="86">
        <f>SUM(D133:D137)</f>
        <v>94.42</v>
      </c>
      <c r="E138" s="87">
        <f>SUM(E133:E137)</f>
        <v>566</v>
      </c>
      <c r="F138" s="172" t="s">
        <v>31</v>
      </c>
      <c r="G138" s="240">
        <f>SUM(G133:G137)</f>
        <v>560</v>
      </c>
      <c r="H138" s="34">
        <f>E138/2350</f>
        <v>0.24085106382978724</v>
      </c>
    </row>
    <row r="139" spans="1:8" ht="15" x14ac:dyDescent="0.2">
      <c r="A139" s="284" t="s">
        <v>133</v>
      </c>
      <c r="B139" s="284"/>
      <c r="C139" s="284"/>
      <c r="D139" s="284"/>
      <c r="E139" s="284"/>
      <c r="F139" s="284"/>
      <c r="G139" s="284"/>
    </row>
    <row r="140" spans="1:8" ht="15" customHeight="1" x14ac:dyDescent="0.2">
      <c r="A140" s="82" t="s">
        <v>2</v>
      </c>
      <c r="B140" s="83">
        <v>0.52</v>
      </c>
      <c r="C140" s="83">
        <v>0.52</v>
      </c>
      <c r="D140" s="83">
        <v>12.74</v>
      </c>
      <c r="E140" s="84">
        <v>61</v>
      </c>
      <c r="F140" s="170" t="s">
        <v>9</v>
      </c>
      <c r="G140" s="221">
        <v>130</v>
      </c>
    </row>
    <row r="141" spans="1:8" ht="15" customHeight="1" x14ac:dyDescent="0.2">
      <c r="A141" s="96" t="s">
        <v>46</v>
      </c>
      <c r="B141" s="38">
        <v>6.12</v>
      </c>
      <c r="C141" s="38">
        <v>12.22</v>
      </c>
      <c r="D141" s="38">
        <v>33.76</v>
      </c>
      <c r="E141" s="47">
        <v>270</v>
      </c>
      <c r="F141" s="205" t="s">
        <v>105</v>
      </c>
      <c r="G141" s="223">
        <v>210</v>
      </c>
    </row>
    <row r="142" spans="1:8" ht="15" customHeight="1" x14ac:dyDescent="0.2">
      <c r="A142" s="96" t="s">
        <v>74</v>
      </c>
      <c r="B142" s="40">
        <v>3.05</v>
      </c>
      <c r="C142" s="40">
        <v>2.4</v>
      </c>
      <c r="D142" s="40">
        <v>23.11</v>
      </c>
      <c r="E142" s="42">
        <v>119</v>
      </c>
      <c r="F142" s="169" t="s">
        <v>75</v>
      </c>
      <c r="G142" s="221">
        <v>200</v>
      </c>
    </row>
    <row r="143" spans="1:8" ht="15" customHeight="1" x14ac:dyDescent="0.2">
      <c r="A143" s="82" t="s">
        <v>8</v>
      </c>
      <c r="B143" s="83">
        <v>3.95</v>
      </c>
      <c r="C143" s="83">
        <v>0.5</v>
      </c>
      <c r="D143" s="83">
        <v>24.15</v>
      </c>
      <c r="E143" s="84">
        <v>118</v>
      </c>
      <c r="F143" s="170" t="s">
        <v>7</v>
      </c>
      <c r="G143" s="221">
        <v>50</v>
      </c>
    </row>
    <row r="144" spans="1:8" ht="15" customHeight="1" x14ac:dyDescent="0.2">
      <c r="A144" s="82" t="s">
        <v>8</v>
      </c>
      <c r="B144" s="83">
        <v>1.98</v>
      </c>
      <c r="C144" s="83">
        <v>0.36</v>
      </c>
      <c r="D144" s="83">
        <v>10.02</v>
      </c>
      <c r="E144" s="84">
        <v>52</v>
      </c>
      <c r="F144" s="170" t="s">
        <v>6</v>
      </c>
      <c r="G144" s="221">
        <v>30</v>
      </c>
    </row>
    <row r="145" spans="1:8" s="25" customFormat="1" ht="15" x14ac:dyDescent="0.25">
      <c r="A145" s="85"/>
      <c r="B145" s="86">
        <f>SUM(B140:B144)</f>
        <v>15.620000000000001</v>
      </c>
      <c r="C145" s="86">
        <f>SUM(C140:C144)</f>
        <v>16</v>
      </c>
      <c r="D145" s="86">
        <f>SUM(D140:D144)</f>
        <v>103.77999999999999</v>
      </c>
      <c r="E145" s="87">
        <f>SUM(E140:E144)</f>
        <v>620</v>
      </c>
      <c r="F145" s="172" t="s">
        <v>31</v>
      </c>
      <c r="G145" s="240">
        <f>SUM(G140:G144)</f>
        <v>620</v>
      </c>
      <c r="H145" s="34">
        <f>E145/2720</f>
        <v>0.22794117647058823</v>
      </c>
    </row>
    <row r="146" spans="1:8" s="25" customFormat="1" ht="15" x14ac:dyDescent="0.25">
      <c r="A146" s="49"/>
      <c r="B146" s="50"/>
      <c r="C146" s="50"/>
      <c r="D146" s="50"/>
      <c r="E146" s="51"/>
      <c r="F146" s="208"/>
      <c r="G146" s="173"/>
      <c r="H146" s="10"/>
    </row>
    <row r="147" spans="1:8" ht="15" x14ac:dyDescent="0.2">
      <c r="A147" s="285" t="s">
        <v>86</v>
      </c>
      <c r="B147" s="285"/>
      <c r="C147" s="285"/>
      <c r="D147" s="285"/>
      <c r="E147" s="285"/>
      <c r="F147" s="285"/>
      <c r="G147" s="285"/>
    </row>
    <row r="148" spans="1:8" ht="15" x14ac:dyDescent="0.2">
      <c r="A148" s="284" t="s">
        <v>132</v>
      </c>
      <c r="B148" s="284"/>
      <c r="C148" s="284"/>
      <c r="D148" s="284"/>
      <c r="E148" s="284"/>
      <c r="F148" s="284"/>
      <c r="G148" s="284"/>
    </row>
    <row r="149" spans="1:8" s="25" customFormat="1" ht="15" customHeight="1" x14ac:dyDescent="0.25">
      <c r="A149" s="302" t="s">
        <v>21</v>
      </c>
      <c r="B149" s="297" t="s">
        <v>24</v>
      </c>
      <c r="C149" s="298"/>
      <c r="D149" s="299"/>
      <c r="E149" s="300" t="s">
        <v>25</v>
      </c>
      <c r="F149" s="304" t="s">
        <v>22</v>
      </c>
      <c r="G149" s="304" t="s">
        <v>23</v>
      </c>
      <c r="H149" s="24"/>
    </row>
    <row r="150" spans="1:8" s="25" customFormat="1" ht="17.25" customHeight="1" x14ac:dyDescent="0.25">
      <c r="A150" s="303"/>
      <c r="B150" s="79" t="s">
        <v>26</v>
      </c>
      <c r="C150" s="79" t="s">
        <v>27</v>
      </c>
      <c r="D150" s="79" t="s">
        <v>28</v>
      </c>
      <c r="E150" s="301"/>
      <c r="F150" s="305"/>
      <c r="G150" s="305"/>
      <c r="H150" s="24"/>
    </row>
    <row r="151" spans="1:8" ht="15" customHeight="1" x14ac:dyDescent="0.2">
      <c r="A151" s="76" t="s">
        <v>208</v>
      </c>
      <c r="B151" s="64">
        <v>2.2999999999999998</v>
      </c>
      <c r="C151" s="64">
        <v>2.9</v>
      </c>
      <c r="D151" s="64"/>
      <c r="E151" s="64">
        <v>38</v>
      </c>
      <c r="F151" s="211" t="s">
        <v>209</v>
      </c>
      <c r="G151" s="181">
        <v>10</v>
      </c>
    </row>
    <row r="152" spans="1:8" ht="15" customHeight="1" x14ac:dyDescent="0.2">
      <c r="A152" s="96" t="s">
        <v>67</v>
      </c>
      <c r="B152" s="61">
        <v>21.16</v>
      </c>
      <c r="C152" s="61">
        <v>18.37</v>
      </c>
      <c r="D152" s="61">
        <v>42.17</v>
      </c>
      <c r="E152" s="62">
        <v>419</v>
      </c>
      <c r="F152" s="260" t="s">
        <v>114</v>
      </c>
      <c r="G152" s="227">
        <v>150</v>
      </c>
    </row>
    <row r="153" spans="1:8" ht="15" customHeight="1" x14ac:dyDescent="0.2">
      <c r="A153" s="96" t="s">
        <v>29</v>
      </c>
      <c r="B153" s="40">
        <v>0.1</v>
      </c>
      <c r="C153" s="40">
        <v>0.03</v>
      </c>
      <c r="D153" s="40">
        <v>15.28</v>
      </c>
      <c r="E153" s="42">
        <v>62</v>
      </c>
      <c r="F153" s="170" t="s">
        <v>101</v>
      </c>
      <c r="G153" s="189">
        <v>215</v>
      </c>
    </row>
    <row r="154" spans="1:8" ht="15" customHeight="1" x14ac:dyDescent="0.2">
      <c r="A154" s="82" t="s">
        <v>8</v>
      </c>
      <c r="B154" s="83">
        <v>3.95</v>
      </c>
      <c r="C154" s="83">
        <v>0.5</v>
      </c>
      <c r="D154" s="83">
        <v>24.15</v>
      </c>
      <c r="E154" s="84">
        <v>118</v>
      </c>
      <c r="F154" s="170" t="s">
        <v>7</v>
      </c>
      <c r="G154" s="221">
        <v>50</v>
      </c>
    </row>
    <row r="155" spans="1:8" ht="15" customHeight="1" x14ac:dyDescent="0.2">
      <c r="A155" s="82" t="s">
        <v>8</v>
      </c>
      <c r="B155" s="83">
        <v>1.98</v>
      </c>
      <c r="C155" s="83">
        <v>0.36</v>
      </c>
      <c r="D155" s="83">
        <v>10.02</v>
      </c>
      <c r="E155" s="84">
        <v>52</v>
      </c>
      <c r="F155" s="170" t="s">
        <v>6</v>
      </c>
      <c r="G155" s="221">
        <v>30</v>
      </c>
    </row>
    <row r="156" spans="1:8" ht="15" customHeight="1" x14ac:dyDescent="0.2">
      <c r="A156" s="85"/>
      <c r="B156" s="86">
        <f t="shared" ref="B156:E156" si="4">SUM(B151:B155)</f>
        <v>29.490000000000002</v>
      </c>
      <c r="C156" s="86">
        <f t="shared" si="4"/>
        <v>22.16</v>
      </c>
      <c r="D156" s="86">
        <f t="shared" si="4"/>
        <v>91.61999999999999</v>
      </c>
      <c r="E156" s="87">
        <f t="shared" si="4"/>
        <v>689</v>
      </c>
      <c r="F156" s="172" t="s">
        <v>31</v>
      </c>
      <c r="G156" s="240">
        <f>SUM(G151:G155)</f>
        <v>455</v>
      </c>
      <c r="H156" s="34">
        <f>E156/2350</f>
        <v>0.29319148936170214</v>
      </c>
    </row>
    <row r="157" spans="1:8" ht="15" x14ac:dyDescent="0.2">
      <c r="A157" s="284" t="s">
        <v>133</v>
      </c>
      <c r="B157" s="284"/>
      <c r="C157" s="284"/>
      <c r="D157" s="284"/>
      <c r="E157" s="284"/>
      <c r="F157" s="284"/>
      <c r="G157" s="284"/>
    </row>
    <row r="158" spans="1:8" ht="15" customHeight="1" x14ac:dyDescent="0.2">
      <c r="A158" s="41" t="s">
        <v>279</v>
      </c>
      <c r="B158" s="40">
        <v>5.26</v>
      </c>
      <c r="C158" s="40">
        <v>5.32</v>
      </c>
      <c r="D158" s="41"/>
      <c r="E158" s="42">
        <v>68</v>
      </c>
      <c r="F158" s="259" t="s">
        <v>280</v>
      </c>
      <c r="G158" s="222">
        <v>20</v>
      </c>
    </row>
    <row r="159" spans="1:8" ht="15" customHeight="1" x14ac:dyDescent="0.2">
      <c r="A159" s="96" t="s">
        <v>67</v>
      </c>
      <c r="B159" s="38">
        <v>27.19</v>
      </c>
      <c r="C159" s="38">
        <v>22.64</v>
      </c>
      <c r="D159" s="38">
        <v>60.64</v>
      </c>
      <c r="E159" s="47">
        <v>555</v>
      </c>
      <c r="F159" s="260" t="s">
        <v>115</v>
      </c>
      <c r="G159" s="223">
        <v>200</v>
      </c>
    </row>
    <row r="160" spans="1:8" ht="15" customHeight="1" x14ac:dyDescent="0.2">
      <c r="A160" s="96" t="s">
        <v>29</v>
      </c>
      <c r="B160" s="40">
        <v>0.1</v>
      </c>
      <c r="C160" s="40">
        <v>0.03</v>
      </c>
      <c r="D160" s="40">
        <v>15.28</v>
      </c>
      <c r="E160" s="42">
        <v>62</v>
      </c>
      <c r="F160" s="170" t="s">
        <v>101</v>
      </c>
      <c r="G160" s="189">
        <v>215</v>
      </c>
    </row>
    <row r="161" spans="1:8" ht="15" customHeight="1" x14ac:dyDescent="0.2">
      <c r="A161" s="82" t="s">
        <v>8</v>
      </c>
      <c r="B161" s="83">
        <v>3.95</v>
      </c>
      <c r="C161" s="83">
        <v>0.5</v>
      </c>
      <c r="D161" s="83">
        <v>24.15</v>
      </c>
      <c r="E161" s="84">
        <v>118</v>
      </c>
      <c r="F161" s="170" t="s">
        <v>7</v>
      </c>
      <c r="G161" s="221">
        <v>50</v>
      </c>
    </row>
    <row r="162" spans="1:8" ht="15" customHeight="1" x14ac:dyDescent="0.2">
      <c r="A162" s="82" t="s">
        <v>8</v>
      </c>
      <c r="B162" s="83">
        <v>1.98</v>
      </c>
      <c r="C162" s="83">
        <v>0.36</v>
      </c>
      <c r="D162" s="83">
        <v>10.02</v>
      </c>
      <c r="E162" s="84">
        <v>52</v>
      </c>
      <c r="F162" s="170" t="s">
        <v>6</v>
      </c>
      <c r="G162" s="221">
        <v>30</v>
      </c>
    </row>
    <row r="163" spans="1:8" ht="15" customHeight="1" x14ac:dyDescent="0.2">
      <c r="A163" s="85"/>
      <c r="B163" s="86">
        <f t="shared" ref="B163:E163" si="5">SUM(B158:B162)</f>
        <v>38.480000000000004</v>
      </c>
      <c r="C163" s="86">
        <f t="shared" si="5"/>
        <v>28.85</v>
      </c>
      <c r="D163" s="86">
        <f t="shared" si="5"/>
        <v>110.08999999999999</v>
      </c>
      <c r="E163" s="87">
        <f t="shared" si="5"/>
        <v>855</v>
      </c>
      <c r="F163" s="172" t="s">
        <v>31</v>
      </c>
      <c r="G163" s="240">
        <f>SUM(G158:G162)</f>
        <v>515</v>
      </c>
      <c r="H163" s="34">
        <f>E163/2720</f>
        <v>0.31433823529411764</v>
      </c>
    </row>
    <row r="164" spans="1:8" s="25" customFormat="1" ht="15" x14ac:dyDescent="0.25">
      <c r="A164" s="49"/>
      <c r="B164" s="50"/>
      <c r="C164" s="50"/>
      <c r="D164" s="50"/>
      <c r="E164" s="51"/>
      <c r="F164" s="208"/>
      <c r="G164" s="173"/>
      <c r="H164" s="10"/>
    </row>
    <row r="165" spans="1:8" ht="15" x14ac:dyDescent="0.2">
      <c r="A165" s="285" t="s">
        <v>88</v>
      </c>
      <c r="B165" s="285"/>
      <c r="C165" s="285"/>
      <c r="D165" s="285"/>
      <c r="E165" s="285"/>
      <c r="F165" s="285"/>
      <c r="G165" s="285"/>
    </row>
    <row r="166" spans="1:8" ht="15" x14ac:dyDescent="0.2">
      <c r="A166" s="284" t="s">
        <v>132</v>
      </c>
      <c r="B166" s="284"/>
      <c r="C166" s="284"/>
      <c r="D166" s="284"/>
      <c r="E166" s="284"/>
      <c r="F166" s="284"/>
      <c r="G166" s="284"/>
    </row>
    <row r="167" spans="1:8" s="25" customFormat="1" ht="15" customHeight="1" x14ac:dyDescent="0.25">
      <c r="A167" s="302" t="s">
        <v>21</v>
      </c>
      <c r="B167" s="297" t="s">
        <v>24</v>
      </c>
      <c r="C167" s="298"/>
      <c r="D167" s="299"/>
      <c r="E167" s="300" t="s">
        <v>25</v>
      </c>
      <c r="F167" s="304" t="s">
        <v>22</v>
      </c>
      <c r="G167" s="304" t="s">
        <v>23</v>
      </c>
      <c r="H167" s="24"/>
    </row>
    <row r="168" spans="1:8" s="25" customFormat="1" ht="17.25" customHeight="1" x14ac:dyDescent="0.25">
      <c r="A168" s="303"/>
      <c r="B168" s="79" t="s">
        <v>26</v>
      </c>
      <c r="C168" s="79" t="s">
        <v>27</v>
      </c>
      <c r="D168" s="79" t="s">
        <v>28</v>
      </c>
      <c r="E168" s="301"/>
      <c r="F168" s="305"/>
      <c r="G168" s="305"/>
      <c r="H168" s="24"/>
    </row>
    <row r="169" spans="1:8" ht="15" customHeight="1" x14ac:dyDescent="0.2">
      <c r="A169" s="96" t="s">
        <v>100</v>
      </c>
      <c r="B169" s="40">
        <v>8.7799999999999994</v>
      </c>
      <c r="C169" s="40">
        <v>4.46</v>
      </c>
      <c r="D169" s="40">
        <v>3.42</v>
      </c>
      <c r="E169" s="52">
        <v>95</v>
      </c>
      <c r="F169" s="213" t="s">
        <v>145</v>
      </c>
      <c r="G169" s="221">
        <v>90</v>
      </c>
    </row>
    <row r="170" spans="1:8" ht="15" customHeight="1" x14ac:dyDescent="0.2">
      <c r="A170" s="114" t="s">
        <v>69</v>
      </c>
      <c r="B170" s="63">
        <v>3.24</v>
      </c>
      <c r="C170" s="63">
        <v>5.56</v>
      </c>
      <c r="D170" s="63">
        <v>22</v>
      </c>
      <c r="E170" s="39">
        <v>152</v>
      </c>
      <c r="F170" s="260" t="s">
        <v>70</v>
      </c>
      <c r="G170" s="229">
        <v>150</v>
      </c>
    </row>
    <row r="171" spans="1:8" ht="15" customHeight="1" x14ac:dyDescent="0.2">
      <c r="A171" s="96" t="s">
        <v>47</v>
      </c>
      <c r="B171" s="40">
        <v>0.16</v>
      </c>
      <c r="C171" s="40">
        <v>0.03</v>
      </c>
      <c r="D171" s="40">
        <v>15.49</v>
      </c>
      <c r="E171" s="42">
        <v>64</v>
      </c>
      <c r="F171" s="169" t="s">
        <v>106</v>
      </c>
      <c r="G171" s="189">
        <v>222</v>
      </c>
    </row>
    <row r="172" spans="1:8" ht="15" customHeight="1" x14ac:dyDescent="0.2">
      <c r="A172" s="82" t="s">
        <v>8</v>
      </c>
      <c r="B172" s="83">
        <v>3.95</v>
      </c>
      <c r="C172" s="83">
        <v>0.5</v>
      </c>
      <c r="D172" s="83">
        <v>24.15</v>
      </c>
      <c r="E172" s="84">
        <v>118</v>
      </c>
      <c r="F172" s="170" t="s">
        <v>7</v>
      </c>
      <c r="G172" s="221">
        <v>50</v>
      </c>
    </row>
    <row r="173" spans="1:8" ht="15" customHeight="1" x14ac:dyDescent="0.2">
      <c r="A173" s="82" t="s">
        <v>8</v>
      </c>
      <c r="B173" s="83">
        <v>1.98</v>
      </c>
      <c r="C173" s="83">
        <v>0.36</v>
      </c>
      <c r="D173" s="83">
        <v>10.02</v>
      </c>
      <c r="E173" s="84">
        <v>52</v>
      </c>
      <c r="F173" s="170" t="s">
        <v>6</v>
      </c>
      <c r="G173" s="221">
        <v>30</v>
      </c>
    </row>
    <row r="174" spans="1:8" s="25" customFormat="1" ht="15" x14ac:dyDescent="0.25">
      <c r="A174" s="85"/>
      <c r="B174" s="86">
        <f>SUM(B169:B173)</f>
        <v>18.11</v>
      </c>
      <c r="C174" s="86">
        <f>SUM(C169:C173)</f>
        <v>10.909999999999998</v>
      </c>
      <c r="D174" s="86">
        <f>SUM(D169:D173)</f>
        <v>75.08</v>
      </c>
      <c r="E174" s="87">
        <f>SUM(E169:E173)</f>
        <v>481</v>
      </c>
      <c r="F174" s="172" t="s">
        <v>31</v>
      </c>
      <c r="G174" s="240">
        <f>SUM(G169:G173)</f>
        <v>542</v>
      </c>
      <c r="H174" s="34">
        <f>E174/2350</f>
        <v>0.2046808510638298</v>
      </c>
    </row>
    <row r="175" spans="1:8" ht="15" x14ac:dyDescent="0.2">
      <c r="A175" s="284" t="s">
        <v>133</v>
      </c>
      <c r="B175" s="284"/>
      <c r="C175" s="284"/>
      <c r="D175" s="284"/>
      <c r="E175" s="284"/>
      <c r="F175" s="284"/>
      <c r="G175" s="284"/>
    </row>
    <row r="176" spans="1:8" ht="15" customHeight="1" x14ac:dyDescent="0.2">
      <c r="A176" s="96" t="s">
        <v>100</v>
      </c>
      <c r="B176" s="40">
        <v>9.75</v>
      </c>
      <c r="C176" s="40">
        <v>4.95</v>
      </c>
      <c r="D176" s="40">
        <v>3.8</v>
      </c>
      <c r="E176" s="52">
        <v>105</v>
      </c>
      <c r="F176" s="213" t="s">
        <v>146</v>
      </c>
      <c r="G176" s="221">
        <v>100</v>
      </c>
    </row>
    <row r="177" spans="1:8" ht="15" customHeight="1" x14ac:dyDescent="0.2">
      <c r="A177" s="114" t="s">
        <v>69</v>
      </c>
      <c r="B177" s="63">
        <v>3.89</v>
      </c>
      <c r="C177" s="63">
        <v>6.68</v>
      </c>
      <c r="D177" s="63">
        <v>26.41</v>
      </c>
      <c r="E177" s="39">
        <v>182</v>
      </c>
      <c r="F177" s="260" t="s">
        <v>70</v>
      </c>
      <c r="G177" s="229">
        <v>180</v>
      </c>
    </row>
    <row r="178" spans="1:8" ht="15" customHeight="1" x14ac:dyDescent="0.2">
      <c r="A178" s="96" t="s">
        <v>47</v>
      </c>
      <c r="B178" s="40">
        <v>0.16</v>
      </c>
      <c r="C178" s="40">
        <v>0.03</v>
      </c>
      <c r="D178" s="40">
        <v>15.49</v>
      </c>
      <c r="E178" s="42">
        <v>64</v>
      </c>
      <c r="F178" s="169" t="s">
        <v>106</v>
      </c>
      <c r="G178" s="189">
        <v>222</v>
      </c>
    </row>
    <row r="179" spans="1:8" ht="15" customHeight="1" x14ac:dyDescent="0.2">
      <c r="A179" s="82" t="s">
        <v>8</v>
      </c>
      <c r="B179" s="83">
        <v>3.95</v>
      </c>
      <c r="C179" s="83">
        <v>0.5</v>
      </c>
      <c r="D179" s="83">
        <v>24.15</v>
      </c>
      <c r="E179" s="84">
        <v>118</v>
      </c>
      <c r="F179" s="170" t="s">
        <v>7</v>
      </c>
      <c r="G179" s="221">
        <v>50</v>
      </c>
    </row>
    <row r="180" spans="1:8" ht="15" customHeight="1" x14ac:dyDescent="0.2">
      <c r="A180" s="82" t="s">
        <v>8</v>
      </c>
      <c r="B180" s="83">
        <v>1.98</v>
      </c>
      <c r="C180" s="83">
        <v>0.36</v>
      </c>
      <c r="D180" s="83">
        <v>10.02</v>
      </c>
      <c r="E180" s="84">
        <v>52</v>
      </c>
      <c r="F180" s="170" t="s">
        <v>6</v>
      </c>
      <c r="G180" s="221">
        <v>30</v>
      </c>
    </row>
    <row r="181" spans="1:8" s="25" customFormat="1" ht="15" x14ac:dyDescent="0.25">
      <c r="A181" s="85"/>
      <c r="B181" s="86">
        <f>SUM(B176:B180)</f>
        <v>19.73</v>
      </c>
      <c r="C181" s="86">
        <f>SUM(C176:C180)</f>
        <v>12.519999999999998</v>
      </c>
      <c r="D181" s="86">
        <f>SUM(D176:D180)</f>
        <v>79.86999999999999</v>
      </c>
      <c r="E181" s="87">
        <f>SUM(E176:E180)</f>
        <v>521</v>
      </c>
      <c r="F181" s="172" t="s">
        <v>31</v>
      </c>
      <c r="G181" s="240">
        <f>SUM(G176:G180)</f>
        <v>582</v>
      </c>
      <c r="H181" s="34">
        <f>E181/2720</f>
        <v>0.19154411764705884</v>
      </c>
    </row>
    <row r="182" spans="1:8" s="25" customFormat="1" ht="15" x14ac:dyDescent="0.25">
      <c r="A182" s="49"/>
      <c r="B182" s="50"/>
      <c r="C182" s="50"/>
      <c r="D182" s="50"/>
      <c r="E182" s="51"/>
      <c r="F182" s="208"/>
      <c r="G182" s="173"/>
      <c r="H182" s="10"/>
    </row>
    <row r="183" spans="1:8" ht="15" x14ac:dyDescent="0.2">
      <c r="A183" s="285" t="s">
        <v>90</v>
      </c>
      <c r="B183" s="285"/>
      <c r="C183" s="285"/>
      <c r="D183" s="285"/>
      <c r="E183" s="285"/>
      <c r="F183" s="285"/>
      <c r="G183" s="285"/>
    </row>
    <row r="184" spans="1:8" ht="15" x14ac:dyDescent="0.2">
      <c r="A184" s="284" t="s">
        <v>132</v>
      </c>
      <c r="B184" s="284"/>
      <c r="C184" s="284"/>
      <c r="D184" s="284"/>
      <c r="E184" s="284"/>
      <c r="F184" s="284"/>
      <c r="G184" s="284"/>
    </row>
    <row r="185" spans="1:8" s="25" customFormat="1" ht="15" customHeight="1" x14ac:dyDescent="0.25">
      <c r="A185" s="302" t="s">
        <v>21</v>
      </c>
      <c r="B185" s="297" t="s">
        <v>24</v>
      </c>
      <c r="C185" s="298"/>
      <c r="D185" s="299"/>
      <c r="E185" s="300" t="s">
        <v>25</v>
      </c>
      <c r="F185" s="304" t="s">
        <v>22</v>
      </c>
      <c r="G185" s="304" t="s">
        <v>23</v>
      </c>
      <c r="H185" s="24"/>
    </row>
    <row r="186" spans="1:8" s="25" customFormat="1" ht="17.25" customHeight="1" x14ac:dyDescent="0.25">
      <c r="A186" s="303"/>
      <c r="B186" s="79" t="s">
        <v>26</v>
      </c>
      <c r="C186" s="79" t="s">
        <v>27</v>
      </c>
      <c r="D186" s="79" t="s">
        <v>28</v>
      </c>
      <c r="E186" s="301"/>
      <c r="F186" s="305"/>
      <c r="G186" s="305"/>
      <c r="H186" s="24"/>
    </row>
    <row r="187" spans="1:8" ht="15" customHeight="1" x14ac:dyDescent="0.2">
      <c r="A187" s="41" t="s">
        <v>191</v>
      </c>
      <c r="B187" s="40">
        <v>3.63</v>
      </c>
      <c r="C187" s="40">
        <v>8.06</v>
      </c>
      <c r="D187" s="40">
        <v>34.93</v>
      </c>
      <c r="E187" s="42">
        <v>227</v>
      </c>
      <c r="F187" s="264" t="s">
        <v>192</v>
      </c>
      <c r="G187" s="222">
        <v>50</v>
      </c>
    </row>
    <row r="188" spans="1:8" ht="15" customHeight="1" x14ac:dyDescent="0.2">
      <c r="A188" s="96" t="s">
        <v>62</v>
      </c>
      <c r="B188" s="38">
        <v>6.54</v>
      </c>
      <c r="C188" s="38">
        <v>11.89</v>
      </c>
      <c r="D188" s="38">
        <v>33.03</v>
      </c>
      <c r="E188" s="47">
        <v>266</v>
      </c>
      <c r="F188" s="205" t="s">
        <v>126</v>
      </c>
      <c r="G188" s="223">
        <v>160</v>
      </c>
    </row>
    <row r="189" spans="1:8" ht="15" customHeight="1" x14ac:dyDescent="0.2">
      <c r="A189" s="96" t="s">
        <v>56</v>
      </c>
      <c r="B189" s="40">
        <v>1.55</v>
      </c>
      <c r="C189" s="40">
        <v>1.63</v>
      </c>
      <c r="D189" s="40">
        <v>17.63</v>
      </c>
      <c r="E189" s="42">
        <v>92</v>
      </c>
      <c r="F189" s="169" t="s">
        <v>109</v>
      </c>
      <c r="G189" s="189">
        <v>215</v>
      </c>
    </row>
    <row r="190" spans="1:8" ht="15" customHeight="1" x14ac:dyDescent="0.2">
      <c r="A190" s="82" t="s">
        <v>8</v>
      </c>
      <c r="B190" s="83">
        <v>3.95</v>
      </c>
      <c r="C190" s="83">
        <v>0.5</v>
      </c>
      <c r="D190" s="83">
        <v>24.15</v>
      </c>
      <c r="E190" s="84">
        <v>118</v>
      </c>
      <c r="F190" s="170" t="s">
        <v>7</v>
      </c>
      <c r="G190" s="221">
        <v>50</v>
      </c>
    </row>
    <row r="191" spans="1:8" ht="15" customHeight="1" x14ac:dyDescent="0.2">
      <c r="A191" s="82" t="s">
        <v>8</v>
      </c>
      <c r="B191" s="83">
        <v>1.98</v>
      </c>
      <c r="C191" s="83">
        <v>0.36</v>
      </c>
      <c r="D191" s="83">
        <v>10.02</v>
      </c>
      <c r="E191" s="84">
        <v>52</v>
      </c>
      <c r="F191" s="170" t="s">
        <v>6</v>
      </c>
      <c r="G191" s="221">
        <v>30</v>
      </c>
    </row>
    <row r="192" spans="1:8" ht="15" customHeight="1" x14ac:dyDescent="0.2">
      <c r="A192" s="85"/>
      <c r="B192" s="86">
        <f>SUM(B187:B191)</f>
        <v>17.650000000000002</v>
      </c>
      <c r="C192" s="86">
        <f>SUM(C187:C191)</f>
        <v>22.44</v>
      </c>
      <c r="D192" s="86">
        <f>SUM(D187:D191)</f>
        <v>119.76</v>
      </c>
      <c r="E192" s="87">
        <f>SUM(E187:E191)</f>
        <v>755</v>
      </c>
      <c r="F192" s="172" t="s">
        <v>31</v>
      </c>
      <c r="G192" s="240">
        <f>SUM(G187:G191)</f>
        <v>505</v>
      </c>
      <c r="H192" s="34">
        <f>E192/2350</f>
        <v>0.32127659574468087</v>
      </c>
    </row>
    <row r="193" spans="1:8" ht="15" x14ac:dyDescent="0.2">
      <c r="A193" s="284" t="s">
        <v>133</v>
      </c>
      <c r="B193" s="284"/>
      <c r="C193" s="284"/>
      <c r="D193" s="284"/>
      <c r="E193" s="284"/>
      <c r="F193" s="284"/>
      <c r="G193" s="284"/>
    </row>
    <row r="194" spans="1:8" ht="15" customHeight="1" x14ac:dyDescent="0.2">
      <c r="A194" s="41" t="s">
        <v>191</v>
      </c>
      <c r="B194" s="40">
        <v>3.63</v>
      </c>
      <c r="C194" s="40">
        <v>8.06</v>
      </c>
      <c r="D194" s="40">
        <v>34.93</v>
      </c>
      <c r="E194" s="42">
        <v>227</v>
      </c>
      <c r="F194" s="264" t="s">
        <v>192</v>
      </c>
      <c r="G194" s="222">
        <v>50</v>
      </c>
    </row>
    <row r="195" spans="1:8" ht="15" customHeight="1" x14ac:dyDescent="0.2">
      <c r="A195" s="96" t="s">
        <v>62</v>
      </c>
      <c r="B195" s="38">
        <v>8.6999999999999993</v>
      </c>
      <c r="C195" s="38">
        <v>13.1</v>
      </c>
      <c r="D195" s="38">
        <v>44.02</v>
      </c>
      <c r="E195" s="39">
        <v>330</v>
      </c>
      <c r="F195" s="205" t="s">
        <v>120</v>
      </c>
      <c r="G195" s="223">
        <v>210</v>
      </c>
    </row>
    <row r="196" spans="1:8" ht="15" customHeight="1" x14ac:dyDescent="0.2">
      <c r="A196" s="96" t="s">
        <v>56</v>
      </c>
      <c r="B196" s="40">
        <v>1.55</v>
      </c>
      <c r="C196" s="40">
        <v>1.63</v>
      </c>
      <c r="D196" s="40">
        <v>17.63</v>
      </c>
      <c r="E196" s="42">
        <v>92</v>
      </c>
      <c r="F196" s="169" t="s">
        <v>109</v>
      </c>
      <c r="G196" s="189">
        <v>215</v>
      </c>
    </row>
    <row r="197" spans="1:8" ht="15" customHeight="1" x14ac:dyDescent="0.2">
      <c r="A197" s="82" t="s">
        <v>8</v>
      </c>
      <c r="B197" s="83">
        <v>3.95</v>
      </c>
      <c r="C197" s="83">
        <v>0.5</v>
      </c>
      <c r="D197" s="83">
        <v>24.15</v>
      </c>
      <c r="E197" s="84">
        <v>118</v>
      </c>
      <c r="F197" s="170" t="s">
        <v>7</v>
      </c>
      <c r="G197" s="221">
        <v>50</v>
      </c>
    </row>
    <row r="198" spans="1:8" ht="15" customHeight="1" x14ac:dyDescent="0.2">
      <c r="A198" s="82" t="s">
        <v>8</v>
      </c>
      <c r="B198" s="83">
        <v>1.98</v>
      </c>
      <c r="C198" s="83">
        <v>0.36</v>
      </c>
      <c r="D198" s="83">
        <v>10.02</v>
      </c>
      <c r="E198" s="84">
        <v>52</v>
      </c>
      <c r="F198" s="170" t="s">
        <v>6</v>
      </c>
      <c r="G198" s="221">
        <v>30</v>
      </c>
    </row>
    <row r="199" spans="1:8" ht="15" customHeight="1" x14ac:dyDescent="0.2">
      <c r="A199" s="85"/>
      <c r="B199" s="86">
        <f>SUM(B194:B198)</f>
        <v>19.809999999999999</v>
      </c>
      <c r="C199" s="86">
        <f>SUM(C194:C198)</f>
        <v>23.65</v>
      </c>
      <c r="D199" s="86">
        <f>SUM(D194:D198)</f>
        <v>130.75</v>
      </c>
      <c r="E199" s="87">
        <f>SUM(E194:E198)</f>
        <v>819</v>
      </c>
      <c r="F199" s="172" t="s">
        <v>31</v>
      </c>
      <c r="G199" s="240">
        <f>SUM(G194:G198)</f>
        <v>555</v>
      </c>
      <c r="H199" s="34">
        <f>E199/2720</f>
        <v>0.30110294117647057</v>
      </c>
    </row>
    <row r="200" spans="1:8" s="25" customFormat="1" ht="15" x14ac:dyDescent="0.25">
      <c r="A200" s="69"/>
      <c r="B200" s="35"/>
      <c r="C200" s="35"/>
      <c r="D200" s="35"/>
      <c r="E200" s="36"/>
      <c r="F200" s="71"/>
      <c r="G200" s="71"/>
      <c r="H200" s="10"/>
    </row>
    <row r="201" spans="1:8" ht="15" x14ac:dyDescent="0.2">
      <c r="A201" s="285" t="s">
        <v>92</v>
      </c>
      <c r="B201" s="285"/>
      <c r="C201" s="285"/>
      <c r="D201" s="285"/>
      <c r="E201" s="285"/>
      <c r="F201" s="285"/>
      <c r="G201" s="285"/>
    </row>
    <row r="202" spans="1:8" ht="15" x14ac:dyDescent="0.2">
      <c r="A202" s="284" t="s">
        <v>133</v>
      </c>
      <c r="B202" s="284"/>
      <c r="C202" s="284"/>
      <c r="D202" s="284"/>
      <c r="E202" s="284"/>
      <c r="F202" s="284"/>
      <c r="G202" s="284"/>
    </row>
    <row r="203" spans="1:8" s="25" customFormat="1" ht="15" customHeight="1" x14ac:dyDescent="0.25">
      <c r="A203" s="302" t="s">
        <v>21</v>
      </c>
      <c r="B203" s="297" t="s">
        <v>24</v>
      </c>
      <c r="C203" s="298"/>
      <c r="D203" s="299"/>
      <c r="E203" s="300" t="s">
        <v>25</v>
      </c>
      <c r="F203" s="304" t="s">
        <v>22</v>
      </c>
      <c r="G203" s="304" t="s">
        <v>23</v>
      </c>
      <c r="H203" s="24"/>
    </row>
    <row r="204" spans="1:8" s="25" customFormat="1" ht="17.25" customHeight="1" x14ac:dyDescent="0.25">
      <c r="A204" s="303"/>
      <c r="B204" s="79" t="s">
        <v>26</v>
      </c>
      <c r="C204" s="79" t="s">
        <v>27</v>
      </c>
      <c r="D204" s="79" t="s">
        <v>28</v>
      </c>
      <c r="E204" s="301"/>
      <c r="F204" s="305"/>
      <c r="G204" s="305"/>
      <c r="H204" s="24"/>
    </row>
    <row r="205" spans="1:8" ht="15" customHeight="1" x14ac:dyDescent="0.2">
      <c r="A205" s="82" t="s">
        <v>2</v>
      </c>
      <c r="B205" s="83">
        <v>0.52</v>
      </c>
      <c r="C205" s="83">
        <v>0.52</v>
      </c>
      <c r="D205" s="83">
        <v>12.74</v>
      </c>
      <c r="E205" s="84">
        <v>61</v>
      </c>
      <c r="F205" s="169" t="s">
        <v>9</v>
      </c>
      <c r="G205" s="221">
        <v>130</v>
      </c>
    </row>
    <row r="206" spans="1:8" ht="15" customHeight="1" x14ac:dyDescent="0.2">
      <c r="A206" s="96" t="s">
        <v>62</v>
      </c>
      <c r="B206" s="38">
        <v>6.03</v>
      </c>
      <c r="C206" s="38">
        <v>11.89</v>
      </c>
      <c r="D206" s="38">
        <v>43.33</v>
      </c>
      <c r="E206" s="39">
        <v>305</v>
      </c>
      <c r="F206" s="209" t="s">
        <v>124</v>
      </c>
      <c r="G206" s="223">
        <v>210</v>
      </c>
    </row>
    <row r="207" spans="1:8" ht="15" customHeight="1" x14ac:dyDescent="0.2">
      <c r="A207" s="96" t="s">
        <v>29</v>
      </c>
      <c r="B207" s="40">
        <v>0.1</v>
      </c>
      <c r="C207" s="40">
        <v>0.03</v>
      </c>
      <c r="D207" s="40">
        <v>15.28</v>
      </c>
      <c r="E207" s="42">
        <v>62</v>
      </c>
      <c r="F207" s="170" t="s">
        <v>101</v>
      </c>
      <c r="G207" s="189">
        <v>215</v>
      </c>
    </row>
    <row r="208" spans="1:8" ht="15" customHeight="1" x14ac:dyDescent="0.2">
      <c r="A208" s="82" t="s">
        <v>8</v>
      </c>
      <c r="B208" s="83">
        <v>3.95</v>
      </c>
      <c r="C208" s="83">
        <v>0.5</v>
      </c>
      <c r="D208" s="83">
        <v>24.15</v>
      </c>
      <c r="E208" s="84">
        <v>118</v>
      </c>
      <c r="F208" s="170" t="s">
        <v>7</v>
      </c>
      <c r="G208" s="221">
        <v>50</v>
      </c>
    </row>
    <row r="209" spans="1:12" ht="15" customHeight="1" x14ac:dyDescent="0.2">
      <c r="A209" s="82" t="s">
        <v>8</v>
      </c>
      <c r="B209" s="83">
        <v>1.98</v>
      </c>
      <c r="C209" s="83">
        <v>0.36</v>
      </c>
      <c r="D209" s="83">
        <v>10.02</v>
      </c>
      <c r="E209" s="84">
        <v>52</v>
      </c>
      <c r="F209" s="170" t="s">
        <v>6</v>
      </c>
      <c r="G209" s="221">
        <v>30</v>
      </c>
    </row>
    <row r="210" spans="1:12" s="25" customFormat="1" ht="15" x14ac:dyDescent="0.25">
      <c r="A210" s="85"/>
      <c r="B210" s="86">
        <f>SUM(B205:B209)</f>
        <v>12.580000000000002</v>
      </c>
      <c r="C210" s="86">
        <f>SUM(C205:C209)</f>
        <v>13.299999999999999</v>
      </c>
      <c r="D210" s="86">
        <f>SUM(D205:D209)</f>
        <v>105.52</v>
      </c>
      <c r="E210" s="87">
        <f>SUM(E205:E209)</f>
        <v>598</v>
      </c>
      <c r="F210" s="172" t="s">
        <v>31</v>
      </c>
      <c r="G210" s="240">
        <f>SUM(G205:G209)</f>
        <v>635</v>
      </c>
      <c r="H210" s="34">
        <f>E210/2720</f>
        <v>0.21985294117647058</v>
      </c>
    </row>
    <row r="212" spans="1:12" x14ac:dyDescent="0.2">
      <c r="E212" s="91"/>
      <c r="F212" s="217"/>
    </row>
    <row r="213" spans="1:12" x14ac:dyDescent="0.2">
      <c r="B213" s="56">
        <f>(B18+B36+B54+B72+B90+B120+B138+B156+B174+B192)/10</f>
        <v>20.389000000000003</v>
      </c>
      <c r="C213" s="56">
        <f>(C18+C36+C54+C72+C90+C120+C138+C156+C174+C192)/10</f>
        <v>21.228999999999999</v>
      </c>
      <c r="D213" s="56">
        <f>(D18+D36+D54+D72+D90+D120+D138+D156+D174+D192)/10</f>
        <v>89.378</v>
      </c>
      <c r="E213" s="57">
        <f>(E18+E36+E54+E72+E90+E120+E138+E156+E174+E192)/10</f>
        <v>633.29999999999995</v>
      </c>
      <c r="F213" s="256" t="s">
        <v>134</v>
      </c>
      <c r="G213" s="220">
        <f>(G18+G36+G54+G72+G90+G120+G138+G156+G174+G192)/10</f>
        <v>520.29999999999995</v>
      </c>
      <c r="H213" s="92">
        <f>(H18+H36+H54+H72+H90+H120+H138+H156+H174+H192)/10</f>
        <v>0.26948936170212767</v>
      </c>
      <c r="J213" s="155" t="s">
        <v>210</v>
      </c>
      <c r="K213" s="154" t="s">
        <v>184</v>
      </c>
      <c r="L213" s="156" t="s">
        <v>186</v>
      </c>
    </row>
    <row r="214" spans="1:12" x14ac:dyDescent="0.2">
      <c r="B214" s="56">
        <f>(B25+B43+B61+B79+B97+B108+B127+B145+B163+B181+B199+B210)/12</f>
        <v>23.820833333333329</v>
      </c>
      <c r="C214" s="56">
        <f>(C25+C43+C61+C79+C97+C108+C127+C145+C163+C181+C199+C210)/12</f>
        <v>23.659166666666668</v>
      </c>
      <c r="D214" s="56">
        <f>(D25+D43+D61+D79+D97+D108+D127+D145+D163+D181+D199+D210)/12</f>
        <v>100.04583333333333</v>
      </c>
      <c r="E214" s="57">
        <f>(E25+E43+E61+E79+E97+E108+E127+E145+E163+E181+E199+E210)/12</f>
        <v>712.58333333333337</v>
      </c>
      <c r="F214" s="256" t="s">
        <v>135</v>
      </c>
      <c r="G214" s="220">
        <f>(G25+G43+G61+G79+G97+G108+G127+G145+G163+G181+G199+G210)/12</f>
        <v>577.33333333333337</v>
      </c>
      <c r="H214" s="92">
        <f>(H25+H43+H61+H79+H97+H108+H127+H145+H163+H181+H199+H210)/12</f>
        <v>0.26197916666666671</v>
      </c>
      <c r="J214" s="307" t="s">
        <v>211</v>
      </c>
      <c r="K214" s="154" t="s">
        <v>212</v>
      </c>
      <c r="L214" s="154">
        <v>500</v>
      </c>
    </row>
    <row r="215" spans="1:12" x14ac:dyDescent="0.2">
      <c r="J215" s="308"/>
      <c r="K215" s="154" t="s">
        <v>213</v>
      </c>
      <c r="L215" s="154">
        <v>550</v>
      </c>
    </row>
  </sheetData>
  <mergeCells count="98">
    <mergeCell ref="J214:J215"/>
    <mergeCell ref="A46:G46"/>
    <mergeCell ref="A45:G45"/>
    <mergeCell ref="A29:A30"/>
    <mergeCell ref="F29:F30"/>
    <mergeCell ref="G29:G30"/>
    <mergeCell ref="B29:D29"/>
    <mergeCell ref="E29:E30"/>
    <mergeCell ref="A55:G55"/>
    <mergeCell ref="A47:A48"/>
    <mergeCell ref="F47:F48"/>
    <mergeCell ref="G47:G48"/>
    <mergeCell ref="A63:G63"/>
    <mergeCell ref="B47:D47"/>
    <mergeCell ref="E47:E48"/>
    <mergeCell ref="A82:G82"/>
    <mergeCell ref="A65:A66"/>
    <mergeCell ref="F65:F66"/>
    <mergeCell ref="G65:G66"/>
    <mergeCell ref="A64:G64"/>
    <mergeCell ref="A73:G73"/>
    <mergeCell ref="B65:D65"/>
    <mergeCell ref="E65:E66"/>
    <mergeCell ref="A100:G100"/>
    <mergeCell ref="A99:G99"/>
    <mergeCell ref="A83:A84"/>
    <mergeCell ref="F83:F84"/>
    <mergeCell ref="G83:G84"/>
    <mergeCell ref="A112:G112"/>
    <mergeCell ref="A110:G110"/>
    <mergeCell ref="A111:G111"/>
    <mergeCell ref="A101:A102"/>
    <mergeCell ref="F101:F102"/>
    <mergeCell ref="G101:G102"/>
    <mergeCell ref="B101:D101"/>
    <mergeCell ref="E101:E102"/>
    <mergeCell ref="A113:A114"/>
    <mergeCell ref="F113:F114"/>
    <mergeCell ref="G113:G114"/>
    <mergeCell ref="B113:D113"/>
    <mergeCell ref="E113:E114"/>
    <mergeCell ref="A185:A186"/>
    <mergeCell ref="F185:F186"/>
    <mergeCell ref="G185:G186"/>
    <mergeCell ref="A201:G201"/>
    <mergeCell ref="A183:G183"/>
    <mergeCell ref="A28:G28"/>
    <mergeCell ref="A37:G37"/>
    <mergeCell ref="A7:G7"/>
    <mergeCell ref="F8:G8"/>
    <mergeCell ref="A9:G9"/>
    <mergeCell ref="A10:G10"/>
    <mergeCell ref="A19:G19"/>
    <mergeCell ref="A27:G27"/>
    <mergeCell ref="A11:A12"/>
    <mergeCell ref="F11:F12"/>
    <mergeCell ref="G11:G12"/>
    <mergeCell ref="B11:D11"/>
    <mergeCell ref="E11:E12"/>
    <mergeCell ref="A166:G166"/>
    <mergeCell ref="A165:G165"/>
    <mergeCell ref="A149:A150"/>
    <mergeCell ref="F149:F150"/>
    <mergeCell ref="G149:G150"/>
    <mergeCell ref="B149:D149"/>
    <mergeCell ref="E149:E150"/>
    <mergeCell ref="A147:G147"/>
    <mergeCell ref="A157:G157"/>
    <mergeCell ref="A129:G129"/>
    <mergeCell ref="A139:G139"/>
    <mergeCell ref="A81:G81"/>
    <mergeCell ref="A91:G91"/>
    <mergeCell ref="B83:D83"/>
    <mergeCell ref="E83:E84"/>
    <mergeCell ref="A148:G148"/>
    <mergeCell ref="A131:A132"/>
    <mergeCell ref="F131:F132"/>
    <mergeCell ref="G131:G132"/>
    <mergeCell ref="B131:D131"/>
    <mergeCell ref="E131:E132"/>
    <mergeCell ref="A130:G130"/>
    <mergeCell ref="A121:G121"/>
    <mergeCell ref="B167:D167"/>
    <mergeCell ref="E167:E168"/>
    <mergeCell ref="B185:D185"/>
    <mergeCell ref="E185:E186"/>
    <mergeCell ref="B203:D203"/>
    <mergeCell ref="E203:E204"/>
    <mergeCell ref="A193:G193"/>
    <mergeCell ref="A184:G184"/>
    <mergeCell ref="A175:G175"/>
    <mergeCell ref="A167:A168"/>
    <mergeCell ref="F167:F168"/>
    <mergeCell ref="G167:G168"/>
    <mergeCell ref="A203:A204"/>
    <mergeCell ref="F203:F204"/>
    <mergeCell ref="G203:G204"/>
    <mergeCell ref="A202:G202"/>
  </mergeCells>
  <conditionalFormatting sqref="F49">
    <cfRule type="duplicateValues" dxfId="104" priority="73"/>
  </conditionalFormatting>
  <conditionalFormatting sqref="F49">
    <cfRule type="duplicateValues" dxfId="103" priority="72"/>
  </conditionalFormatting>
  <conditionalFormatting sqref="F49">
    <cfRule type="duplicateValues" dxfId="102" priority="71"/>
  </conditionalFormatting>
  <conditionalFormatting sqref="F49">
    <cfRule type="duplicateValues" dxfId="101" priority="70"/>
  </conditionalFormatting>
  <conditionalFormatting sqref="F56">
    <cfRule type="duplicateValues" dxfId="100" priority="69"/>
  </conditionalFormatting>
  <conditionalFormatting sqref="F56">
    <cfRule type="duplicateValues" dxfId="99" priority="68"/>
  </conditionalFormatting>
  <conditionalFormatting sqref="F56">
    <cfRule type="duplicateValues" dxfId="98" priority="67"/>
  </conditionalFormatting>
  <conditionalFormatting sqref="F56">
    <cfRule type="duplicateValues" dxfId="97" priority="66"/>
  </conditionalFormatting>
  <conditionalFormatting sqref="F50">
    <cfRule type="duplicateValues" dxfId="96" priority="32"/>
  </conditionalFormatting>
  <conditionalFormatting sqref="F50">
    <cfRule type="duplicateValues" dxfId="95" priority="33"/>
  </conditionalFormatting>
  <conditionalFormatting sqref="F50">
    <cfRule type="duplicateValues" dxfId="94" priority="31"/>
  </conditionalFormatting>
  <conditionalFormatting sqref="F50">
    <cfRule type="duplicateValues" dxfId="93" priority="30"/>
  </conditionalFormatting>
  <conditionalFormatting sqref="F50">
    <cfRule type="duplicateValues" dxfId="92" priority="29"/>
  </conditionalFormatting>
  <conditionalFormatting sqref="F50">
    <cfRule type="duplicateValues" dxfId="91" priority="28"/>
  </conditionalFormatting>
  <conditionalFormatting sqref="F50">
    <cfRule type="duplicateValues" dxfId="90" priority="27"/>
  </conditionalFormatting>
  <conditionalFormatting sqref="F151">
    <cfRule type="duplicateValues" dxfId="89" priority="26"/>
  </conditionalFormatting>
  <conditionalFormatting sqref="F151">
    <cfRule type="duplicateValues" dxfId="88" priority="25"/>
  </conditionalFormatting>
  <conditionalFormatting sqref="F151">
    <cfRule type="duplicateValues" dxfId="87" priority="24"/>
  </conditionalFormatting>
  <conditionalFormatting sqref="F151">
    <cfRule type="duplicateValues" dxfId="86" priority="23"/>
  </conditionalFormatting>
  <conditionalFormatting sqref="F31">
    <cfRule type="duplicateValues" dxfId="85" priority="17"/>
  </conditionalFormatting>
  <conditionalFormatting sqref="F31">
    <cfRule type="duplicateValues" dxfId="84" priority="18"/>
  </conditionalFormatting>
  <conditionalFormatting sqref="F31">
    <cfRule type="duplicateValues" dxfId="83" priority="16"/>
  </conditionalFormatting>
  <conditionalFormatting sqref="F31">
    <cfRule type="duplicateValues" dxfId="82" priority="15"/>
  </conditionalFormatting>
  <conditionalFormatting sqref="F31">
    <cfRule type="duplicateValues" dxfId="81" priority="14"/>
  </conditionalFormatting>
  <conditionalFormatting sqref="F31">
    <cfRule type="duplicateValues" dxfId="80" priority="13"/>
  </conditionalFormatting>
  <conditionalFormatting sqref="F85">
    <cfRule type="duplicateValues" dxfId="79" priority="11"/>
  </conditionalFormatting>
  <conditionalFormatting sqref="F85">
    <cfRule type="duplicateValues" dxfId="78" priority="12"/>
  </conditionalFormatting>
  <conditionalFormatting sqref="F85">
    <cfRule type="duplicateValues" dxfId="77" priority="10"/>
  </conditionalFormatting>
  <conditionalFormatting sqref="F85">
    <cfRule type="duplicateValues" dxfId="76" priority="9"/>
  </conditionalFormatting>
  <conditionalFormatting sqref="F85">
    <cfRule type="duplicateValues" dxfId="75" priority="8"/>
  </conditionalFormatting>
  <conditionalFormatting sqref="F85">
    <cfRule type="duplicateValues" dxfId="74" priority="7"/>
  </conditionalFormatting>
  <conditionalFormatting sqref="F133">
    <cfRule type="duplicateValues" dxfId="73" priority="5"/>
  </conditionalFormatting>
  <conditionalFormatting sqref="F133">
    <cfRule type="duplicateValues" dxfId="72" priority="6"/>
  </conditionalFormatting>
  <conditionalFormatting sqref="F133">
    <cfRule type="duplicateValues" dxfId="71" priority="4"/>
  </conditionalFormatting>
  <conditionalFormatting sqref="F133">
    <cfRule type="duplicateValues" dxfId="70" priority="3"/>
  </conditionalFormatting>
  <conditionalFormatting sqref="F133">
    <cfRule type="duplicateValues" dxfId="69" priority="2"/>
  </conditionalFormatting>
  <conditionalFormatting sqref="F133">
    <cfRule type="duplicateValues" dxfId="68" priority="1"/>
  </conditionalFormatting>
  <pageMargins left="0.78740157480314965" right="0" top="0" bottom="0" header="0.31496062992125984" footer="0.31496062992125984"/>
  <pageSetup paperSize="9" scale="75" orientation="portrait" r:id="rId1"/>
  <rowBreaks count="3" manualBreakCount="3">
    <brk id="61" max="7" man="1"/>
    <brk id="109" max="15" man="1"/>
    <brk id="16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99"/>
  </sheetPr>
  <dimension ref="A1:H191"/>
  <sheetViews>
    <sheetView view="pageBreakPreview" zoomScale="87" zoomScaleNormal="100" zoomScaleSheetLayoutView="87" workbookViewId="0">
      <selection activeCell="F23" sqref="F23"/>
    </sheetView>
  </sheetViews>
  <sheetFormatPr defaultRowHeight="14.25" x14ac:dyDescent="0.2"/>
  <cols>
    <col min="1" max="1" width="11.85546875" style="198" customWidth="1"/>
    <col min="2" max="5" width="7.28515625" style="81" customWidth="1"/>
    <col min="6" max="6" width="62.140625" style="253" customWidth="1"/>
    <col min="7" max="7" width="10.7109375" style="253" customWidth="1"/>
    <col min="8" max="8" width="9.140625" style="3" hidden="1" customWidth="1"/>
    <col min="9" max="9" width="9.140625" style="6"/>
    <col min="10" max="10" width="35.140625" style="6" customWidth="1"/>
    <col min="11" max="16384" width="9.140625" style="6"/>
  </cols>
  <sheetData>
    <row r="1" spans="1:8" x14ac:dyDescent="0.2">
      <c r="A1" s="116" t="s">
        <v>0</v>
      </c>
      <c r="G1" s="71"/>
    </row>
    <row r="2" spans="1:8" x14ac:dyDescent="0.2">
      <c r="A2" s="116"/>
      <c r="B2" s="80"/>
      <c r="C2" s="80"/>
      <c r="D2" s="80"/>
      <c r="E2" s="80"/>
      <c r="F2" s="254"/>
      <c r="G2" s="71"/>
    </row>
    <row r="3" spans="1:8" ht="15" x14ac:dyDescent="0.2">
      <c r="A3" s="117" t="s">
        <v>10</v>
      </c>
      <c r="B3" s="54"/>
      <c r="C3" s="54"/>
      <c r="D3" s="54"/>
      <c r="E3" s="54"/>
      <c r="F3" s="255"/>
      <c r="G3" s="1" t="s">
        <v>13</v>
      </c>
    </row>
    <row r="4" spans="1:8" x14ac:dyDescent="0.2">
      <c r="A4" s="116" t="s">
        <v>11</v>
      </c>
      <c r="B4" s="54"/>
      <c r="C4" s="54"/>
      <c r="D4" s="54"/>
      <c r="E4" s="54"/>
      <c r="F4" s="255"/>
      <c r="G4" s="2" t="s">
        <v>12</v>
      </c>
    </row>
    <row r="5" spans="1:8" ht="15" x14ac:dyDescent="0.2">
      <c r="A5" s="117" t="s">
        <v>16</v>
      </c>
      <c r="G5" s="2" t="s">
        <v>94</v>
      </c>
    </row>
    <row r="6" spans="1:8" x14ac:dyDescent="0.2">
      <c r="A6" s="120" t="s">
        <v>17</v>
      </c>
      <c r="G6" s="202"/>
    </row>
    <row r="7" spans="1:8" ht="15" x14ac:dyDescent="0.2">
      <c r="A7" s="292" t="s">
        <v>1</v>
      </c>
      <c r="B7" s="292"/>
      <c r="C7" s="292"/>
      <c r="D7" s="292"/>
      <c r="E7" s="292"/>
      <c r="F7" s="292"/>
      <c r="G7" s="292"/>
    </row>
    <row r="8" spans="1:8" x14ac:dyDescent="0.2">
      <c r="A8" s="145"/>
      <c r="B8" s="37"/>
      <c r="C8" s="37"/>
      <c r="D8" s="37"/>
      <c r="E8" s="37"/>
      <c r="F8" s="293" t="s">
        <v>18</v>
      </c>
      <c r="G8" s="293"/>
    </row>
    <row r="9" spans="1:8" ht="15" x14ac:dyDescent="0.2">
      <c r="A9" s="290" t="s">
        <v>19</v>
      </c>
      <c r="B9" s="290"/>
      <c r="C9" s="290"/>
      <c r="D9" s="290"/>
      <c r="E9" s="290"/>
      <c r="F9" s="290"/>
      <c r="G9" s="290"/>
    </row>
    <row r="10" spans="1:8" ht="15" x14ac:dyDescent="0.2">
      <c r="A10" s="284" t="s">
        <v>232</v>
      </c>
      <c r="B10" s="284"/>
      <c r="C10" s="284"/>
      <c r="D10" s="284"/>
      <c r="E10" s="284"/>
      <c r="F10" s="284"/>
      <c r="G10" s="284"/>
    </row>
    <row r="11" spans="1:8" s="25" customFormat="1" ht="15" customHeight="1" x14ac:dyDescent="0.25">
      <c r="A11" s="309" t="s">
        <v>21</v>
      </c>
      <c r="B11" s="297" t="s">
        <v>24</v>
      </c>
      <c r="C11" s="298"/>
      <c r="D11" s="299"/>
      <c r="E11" s="300" t="s">
        <v>25</v>
      </c>
      <c r="F11" s="304" t="s">
        <v>22</v>
      </c>
      <c r="G11" s="304" t="s">
        <v>23</v>
      </c>
      <c r="H11" s="24"/>
    </row>
    <row r="12" spans="1:8" s="25" customFormat="1" ht="17.25" customHeight="1" x14ac:dyDescent="0.25">
      <c r="A12" s="310"/>
      <c r="B12" s="79" t="s">
        <v>26</v>
      </c>
      <c r="C12" s="79" t="s">
        <v>27</v>
      </c>
      <c r="D12" s="79" t="s">
        <v>28</v>
      </c>
      <c r="E12" s="301"/>
      <c r="F12" s="305"/>
      <c r="G12" s="305"/>
      <c r="H12" s="24"/>
    </row>
    <row r="13" spans="1:8" ht="15" customHeight="1" x14ac:dyDescent="0.2">
      <c r="A13" s="199" t="s">
        <v>208</v>
      </c>
      <c r="B13" s="64">
        <v>2.2999999999999998</v>
      </c>
      <c r="C13" s="64">
        <v>2.9</v>
      </c>
      <c r="D13" s="64"/>
      <c r="E13" s="64">
        <v>38</v>
      </c>
      <c r="F13" s="211" t="s">
        <v>209</v>
      </c>
      <c r="G13" s="181">
        <v>10</v>
      </c>
    </row>
    <row r="14" spans="1:8" ht="15" customHeight="1" x14ac:dyDescent="0.2">
      <c r="A14" s="148" t="s">
        <v>14</v>
      </c>
      <c r="B14" s="40">
        <v>9.2899999999999991</v>
      </c>
      <c r="C14" s="40">
        <v>16.55</v>
      </c>
      <c r="D14" s="40">
        <v>1.76</v>
      </c>
      <c r="E14" s="42">
        <v>193</v>
      </c>
      <c r="F14" s="207" t="s">
        <v>246</v>
      </c>
      <c r="G14" s="222">
        <v>100</v>
      </c>
    </row>
    <row r="15" spans="1:8" ht="15" customHeight="1" x14ac:dyDescent="0.2">
      <c r="A15" s="96" t="s">
        <v>29</v>
      </c>
      <c r="B15" s="40">
        <v>0.1</v>
      </c>
      <c r="C15" s="40">
        <v>0.03</v>
      </c>
      <c r="D15" s="40">
        <v>15.28</v>
      </c>
      <c r="E15" s="42">
        <v>62</v>
      </c>
      <c r="F15" s="170" t="s">
        <v>101</v>
      </c>
      <c r="G15" s="189">
        <v>215</v>
      </c>
    </row>
    <row r="16" spans="1:8" ht="15" customHeight="1" x14ac:dyDescent="0.2">
      <c r="A16" s="176" t="s">
        <v>8</v>
      </c>
      <c r="B16" s="83">
        <v>3.95</v>
      </c>
      <c r="C16" s="83">
        <v>0.5</v>
      </c>
      <c r="D16" s="83">
        <v>24.15</v>
      </c>
      <c r="E16" s="84">
        <v>118</v>
      </c>
      <c r="F16" s="170" t="s">
        <v>7</v>
      </c>
      <c r="G16" s="221">
        <v>50</v>
      </c>
    </row>
    <row r="17" spans="1:8" s="25" customFormat="1" ht="15" x14ac:dyDescent="0.25">
      <c r="A17" s="177"/>
      <c r="B17" s="86">
        <f>SUM(B13:B16)</f>
        <v>15.64</v>
      </c>
      <c r="C17" s="86">
        <f>SUM(C13:C16)</f>
        <v>19.98</v>
      </c>
      <c r="D17" s="86">
        <f>SUM(D13:D16)</f>
        <v>41.19</v>
      </c>
      <c r="E17" s="87">
        <f>SUM(E13:E16)</f>
        <v>411</v>
      </c>
      <c r="F17" s="172" t="s">
        <v>31</v>
      </c>
      <c r="G17" s="240">
        <f>SUM(G13:G16)</f>
        <v>375</v>
      </c>
      <c r="H17" s="34"/>
    </row>
    <row r="18" spans="1:8" ht="15" x14ac:dyDescent="0.2">
      <c r="A18" s="284" t="s">
        <v>233</v>
      </c>
      <c r="B18" s="284"/>
      <c r="C18" s="284"/>
      <c r="D18" s="284"/>
      <c r="E18" s="284"/>
      <c r="F18" s="284"/>
      <c r="G18" s="284"/>
    </row>
    <row r="19" spans="1:8" ht="15" customHeight="1" x14ac:dyDescent="0.2">
      <c r="A19" s="199" t="s">
        <v>208</v>
      </c>
      <c r="B19" s="64">
        <v>2.2999999999999998</v>
      </c>
      <c r="C19" s="64">
        <v>2.9</v>
      </c>
      <c r="D19" s="64"/>
      <c r="E19" s="64">
        <v>38</v>
      </c>
      <c r="F19" s="211" t="s">
        <v>209</v>
      </c>
      <c r="G19" s="181">
        <v>10</v>
      </c>
    </row>
    <row r="20" spans="1:8" ht="15" customHeight="1" x14ac:dyDescent="0.2">
      <c r="A20" s="175" t="s">
        <v>14</v>
      </c>
      <c r="B20" s="59">
        <v>10.220000000000001</v>
      </c>
      <c r="C20" s="59">
        <v>18.21</v>
      </c>
      <c r="D20" s="59">
        <v>1.94</v>
      </c>
      <c r="E20" s="52">
        <v>212</v>
      </c>
      <c r="F20" s="206" t="s">
        <v>247</v>
      </c>
      <c r="G20" s="179">
        <v>110</v>
      </c>
    </row>
    <row r="21" spans="1:8" ht="15" customHeight="1" x14ac:dyDescent="0.2">
      <c r="A21" s="96" t="s">
        <v>29</v>
      </c>
      <c r="B21" s="40">
        <v>0.1</v>
      </c>
      <c r="C21" s="40">
        <v>0.03</v>
      </c>
      <c r="D21" s="40">
        <v>15.28</v>
      </c>
      <c r="E21" s="42">
        <v>62</v>
      </c>
      <c r="F21" s="170" t="s">
        <v>101</v>
      </c>
      <c r="G21" s="189">
        <v>215</v>
      </c>
    </row>
    <row r="22" spans="1:8" ht="15" customHeight="1" x14ac:dyDescent="0.2">
      <c r="A22" s="176" t="s">
        <v>8</v>
      </c>
      <c r="B22" s="83">
        <v>3.95</v>
      </c>
      <c r="C22" s="83">
        <v>0.5</v>
      </c>
      <c r="D22" s="83">
        <v>24.15</v>
      </c>
      <c r="E22" s="84">
        <v>118</v>
      </c>
      <c r="F22" s="170" t="s">
        <v>7</v>
      </c>
      <c r="G22" s="221">
        <v>50</v>
      </c>
    </row>
    <row r="23" spans="1:8" s="25" customFormat="1" ht="15" x14ac:dyDescent="0.25">
      <c r="A23" s="177"/>
      <c r="B23" s="86">
        <f>SUM(B19:B22)</f>
        <v>16.57</v>
      </c>
      <c r="C23" s="86">
        <f>SUM(C19:C22)</f>
        <v>21.64</v>
      </c>
      <c r="D23" s="86">
        <f>SUM(D19:D22)</f>
        <v>41.37</v>
      </c>
      <c r="E23" s="87">
        <f>SUM(E19:E22)</f>
        <v>430</v>
      </c>
      <c r="F23" s="172" t="s">
        <v>31</v>
      </c>
      <c r="G23" s="240">
        <f>SUM(G19:G22)</f>
        <v>385</v>
      </c>
      <c r="H23" s="34"/>
    </row>
    <row r="24" spans="1:8" x14ac:dyDescent="0.2">
      <c r="A24" s="146"/>
      <c r="B24" s="50"/>
      <c r="C24" s="50"/>
      <c r="D24" s="50"/>
      <c r="E24" s="51"/>
      <c r="F24" s="208"/>
      <c r="G24" s="225"/>
    </row>
    <row r="25" spans="1:8" ht="15" x14ac:dyDescent="0.2">
      <c r="A25" s="290" t="s">
        <v>43</v>
      </c>
      <c r="B25" s="290"/>
      <c r="C25" s="290"/>
      <c r="D25" s="290"/>
      <c r="E25" s="290"/>
      <c r="F25" s="290"/>
      <c r="G25" s="290"/>
    </row>
    <row r="26" spans="1:8" ht="15" x14ac:dyDescent="0.2">
      <c r="A26" s="284" t="s">
        <v>232</v>
      </c>
      <c r="B26" s="284"/>
      <c r="C26" s="284"/>
      <c r="D26" s="284"/>
      <c r="E26" s="284"/>
      <c r="F26" s="284"/>
      <c r="G26" s="284"/>
    </row>
    <row r="27" spans="1:8" s="25" customFormat="1" ht="15" customHeight="1" x14ac:dyDescent="0.25">
      <c r="A27" s="309" t="s">
        <v>21</v>
      </c>
      <c r="B27" s="297" t="s">
        <v>24</v>
      </c>
      <c r="C27" s="298"/>
      <c r="D27" s="299"/>
      <c r="E27" s="300" t="s">
        <v>25</v>
      </c>
      <c r="F27" s="304" t="s">
        <v>22</v>
      </c>
      <c r="G27" s="304" t="s">
        <v>23</v>
      </c>
      <c r="H27" s="24"/>
    </row>
    <row r="28" spans="1:8" s="25" customFormat="1" ht="17.25" customHeight="1" x14ac:dyDescent="0.25">
      <c r="A28" s="310"/>
      <c r="B28" s="79" t="s">
        <v>26</v>
      </c>
      <c r="C28" s="79" t="s">
        <v>27</v>
      </c>
      <c r="D28" s="79" t="s">
        <v>28</v>
      </c>
      <c r="E28" s="301"/>
      <c r="F28" s="305"/>
      <c r="G28" s="305"/>
      <c r="H28" s="24"/>
    </row>
    <row r="29" spans="1:8" ht="15" customHeight="1" x14ac:dyDescent="0.2">
      <c r="A29" s="96" t="s">
        <v>44</v>
      </c>
      <c r="B29" s="40">
        <v>0.05</v>
      </c>
      <c r="C29" s="40">
        <v>8.25</v>
      </c>
      <c r="D29" s="40">
        <v>0.08</v>
      </c>
      <c r="E29" s="42">
        <v>75</v>
      </c>
      <c r="F29" s="169" t="s">
        <v>45</v>
      </c>
      <c r="G29" s="221">
        <v>10</v>
      </c>
    </row>
    <row r="30" spans="1:8" ht="15" customHeight="1" x14ac:dyDescent="0.2">
      <c r="A30" s="176" t="str">
        <f>ДОВЗ!A48</f>
        <v>175/2005</v>
      </c>
      <c r="B30" s="82">
        <f>ДОВЗ!B48</f>
        <v>4.5999999999999996</v>
      </c>
      <c r="C30" s="82">
        <f>ДОВЗ!C48</f>
        <v>11.23</v>
      </c>
      <c r="D30" s="82">
        <f>ДОВЗ!D48</f>
        <v>25.38</v>
      </c>
      <c r="E30" s="82">
        <f>ДОВЗ!E48</f>
        <v>221</v>
      </c>
      <c r="F30" s="170" t="str">
        <f>ДОВЗ!F48</f>
        <v xml:space="preserve">Каша молочная Дружба с маслом сливочным 150/10 </v>
      </c>
      <c r="G30" s="189">
        <f>ДОВЗ!G48</f>
        <v>160</v>
      </c>
    </row>
    <row r="31" spans="1:8" ht="15" customHeight="1" x14ac:dyDescent="0.2">
      <c r="A31" s="96" t="s">
        <v>47</v>
      </c>
      <c r="B31" s="40">
        <v>0.16</v>
      </c>
      <c r="C31" s="40">
        <v>0.03</v>
      </c>
      <c r="D31" s="40">
        <v>15.49</v>
      </c>
      <c r="E31" s="42">
        <v>64</v>
      </c>
      <c r="F31" s="169" t="s">
        <v>106</v>
      </c>
      <c r="G31" s="189">
        <v>222</v>
      </c>
    </row>
    <row r="32" spans="1:8" ht="15" customHeight="1" x14ac:dyDescent="0.2">
      <c r="A32" s="176" t="s">
        <v>8</v>
      </c>
      <c r="B32" s="83">
        <v>3.95</v>
      </c>
      <c r="C32" s="83">
        <v>0.5</v>
      </c>
      <c r="D32" s="83">
        <v>24.15</v>
      </c>
      <c r="E32" s="84">
        <v>118</v>
      </c>
      <c r="F32" s="170" t="s">
        <v>7</v>
      </c>
      <c r="G32" s="221">
        <v>50</v>
      </c>
    </row>
    <row r="33" spans="1:8" s="25" customFormat="1" ht="15" x14ac:dyDescent="0.25">
      <c r="A33" s="177"/>
      <c r="B33" s="86">
        <f>SUM(B29:B32)</f>
        <v>8.76</v>
      </c>
      <c r="C33" s="86">
        <f>SUM(C29:C32)</f>
        <v>20.010000000000002</v>
      </c>
      <c r="D33" s="86">
        <f>SUM(D29:D32)</f>
        <v>65.099999999999994</v>
      </c>
      <c r="E33" s="87">
        <f>SUM(E29:E32)</f>
        <v>478</v>
      </c>
      <c r="F33" s="172" t="s">
        <v>31</v>
      </c>
      <c r="G33" s="240">
        <f>SUM(G29:G32)</f>
        <v>442</v>
      </c>
      <c r="H33" s="34"/>
    </row>
    <row r="34" spans="1:8" ht="15" x14ac:dyDescent="0.2">
      <c r="A34" s="284" t="s">
        <v>233</v>
      </c>
      <c r="B34" s="284"/>
      <c r="C34" s="284"/>
      <c r="D34" s="284"/>
      <c r="E34" s="284"/>
      <c r="F34" s="284"/>
      <c r="G34" s="284"/>
    </row>
    <row r="35" spans="1:8" ht="15" customHeight="1" x14ac:dyDescent="0.2">
      <c r="A35" s="96" t="s">
        <v>44</v>
      </c>
      <c r="B35" s="40">
        <v>0.05</v>
      </c>
      <c r="C35" s="40">
        <v>8.25</v>
      </c>
      <c r="D35" s="40">
        <v>0.08</v>
      </c>
      <c r="E35" s="42">
        <v>75</v>
      </c>
      <c r="F35" s="169" t="s">
        <v>45</v>
      </c>
      <c r="G35" s="221">
        <v>10</v>
      </c>
    </row>
    <row r="36" spans="1:8" ht="15" customHeight="1" x14ac:dyDescent="0.2">
      <c r="A36" s="176" t="str">
        <f>ДОВЗ!A65</f>
        <v>175/2005</v>
      </c>
      <c r="B36" s="82">
        <f>ДОВЗ!B65</f>
        <v>6.12</v>
      </c>
      <c r="C36" s="82">
        <f>ДОВЗ!C65</f>
        <v>12.22</v>
      </c>
      <c r="D36" s="82">
        <f>ДОВЗ!D65</f>
        <v>33.76</v>
      </c>
      <c r="E36" s="82">
        <f>ДОВЗ!E65</f>
        <v>270</v>
      </c>
      <c r="F36" s="170" t="str">
        <f>ДОВЗ!F65</f>
        <v xml:space="preserve">Каша молочная Дружба с маслом сливочным 200/10 </v>
      </c>
      <c r="G36" s="189">
        <f>ДОВЗ!G65</f>
        <v>210</v>
      </c>
    </row>
    <row r="37" spans="1:8" ht="15" customHeight="1" x14ac:dyDescent="0.2">
      <c r="A37" s="96" t="s">
        <v>47</v>
      </c>
      <c r="B37" s="40">
        <v>0.16</v>
      </c>
      <c r="C37" s="40">
        <v>0.03</v>
      </c>
      <c r="D37" s="40">
        <v>15.49</v>
      </c>
      <c r="E37" s="42">
        <v>64</v>
      </c>
      <c r="F37" s="169" t="s">
        <v>106</v>
      </c>
      <c r="G37" s="189">
        <v>222</v>
      </c>
    </row>
    <row r="38" spans="1:8" ht="15" customHeight="1" x14ac:dyDescent="0.2">
      <c r="A38" s="148" t="s">
        <v>181</v>
      </c>
      <c r="B38" s="40">
        <v>4.53</v>
      </c>
      <c r="C38" s="40">
        <v>6.7</v>
      </c>
      <c r="D38" s="40">
        <v>30.44</v>
      </c>
      <c r="E38" s="42">
        <v>198</v>
      </c>
      <c r="F38" s="171" t="s">
        <v>235</v>
      </c>
      <c r="G38" s="222">
        <v>50</v>
      </c>
    </row>
    <row r="39" spans="1:8" ht="15" customHeight="1" x14ac:dyDescent="0.2">
      <c r="A39" s="176" t="s">
        <v>8</v>
      </c>
      <c r="B39" s="83">
        <v>3.95</v>
      </c>
      <c r="C39" s="83">
        <v>0.5</v>
      </c>
      <c r="D39" s="83">
        <v>24.15</v>
      </c>
      <c r="E39" s="84">
        <v>118</v>
      </c>
      <c r="F39" s="170" t="s">
        <v>7</v>
      </c>
      <c r="G39" s="221">
        <v>50</v>
      </c>
    </row>
    <row r="40" spans="1:8" s="25" customFormat="1" ht="15" x14ac:dyDescent="0.25">
      <c r="A40" s="177"/>
      <c r="B40" s="86">
        <f>SUM(B35:B39)</f>
        <v>14.809999999999999</v>
      </c>
      <c r="C40" s="86">
        <f>SUM(C35:C39)</f>
        <v>27.7</v>
      </c>
      <c r="D40" s="86">
        <f>SUM(D35:D39)</f>
        <v>103.91999999999999</v>
      </c>
      <c r="E40" s="87">
        <f>SUM(E35:E39)</f>
        <v>725</v>
      </c>
      <c r="F40" s="172" t="s">
        <v>31</v>
      </c>
      <c r="G40" s="240">
        <f>SUM(G35:G39)</f>
        <v>542</v>
      </c>
      <c r="H40" s="34"/>
    </row>
    <row r="41" spans="1:8" s="25" customFormat="1" ht="15" x14ac:dyDescent="0.25">
      <c r="A41" s="147"/>
      <c r="B41" s="54"/>
      <c r="C41" s="54"/>
      <c r="D41" s="54"/>
      <c r="E41" s="55"/>
      <c r="F41" s="210"/>
      <c r="G41" s="210"/>
      <c r="H41" s="10"/>
    </row>
    <row r="42" spans="1:8" ht="15" x14ac:dyDescent="0.2">
      <c r="A42" s="290" t="s">
        <v>51</v>
      </c>
      <c r="B42" s="290"/>
      <c r="C42" s="290"/>
      <c r="D42" s="290"/>
      <c r="E42" s="290"/>
      <c r="F42" s="290"/>
      <c r="G42" s="290"/>
    </row>
    <row r="43" spans="1:8" ht="15" x14ac:dyDescent="0.2">
      <c r="A43" s="284" t="s">
        <v>232</v>
      </c>
      <c r="B43" s="284"/>
      <c r="C43" s="284"/>
      <c r="D43" s="284"/>
      <c r="E43" s="284"/>
      <c r="F43" s="284"/>
      <c r="G43" s="284"/>
    </row>
    <row r="44" spans="1:8" s="25" customFormat="1" ht="15" customHeight="1" x14ac:dyDescent="0.25">
      <c r="A44" s="309" t="s">
        <v>21</v>
      </c>
      <c r="B44" s="297" t="s">
        <v>24</v>
      </c>
      <c r="C44" s="298"/>
      <c r="D44" s="299"/>
      <c r="E44" s="300" t="s">
        <v>25</v>
      </c>
      <c r="F44" s="304" t="s">
        <v>22</v>
      </c>
      <c r="G44" s="304" t="s">
        <v>23</v>
      </c>
      <c r="H44" s="24"/>
    </row>
    <row r="45" spans="1:8" s="25" customFormat="1" ht="17.25" customHeight="1" x14ac:dyDescent="0.25">
      <c r="A45" s="310"/>
      <c r="B45" s="79" t="s">
        <v>26</v>
      </c>
      <c r="C45" s="79" t="s">
        <v>27</v>
      </c>
      <c r="D45" s="79" t="s">
        <v>28</v>
      </c>
      <c r="E45" s="301"/>
      <c r="F45" s="305"/>
      <c r="G45" s="305"/>
      <c r="H45" s="24"/>
    </row>
    <row r="46" spans="1:8" ht="15" customHeight="1" x14ac:dyDescent="0.2">
      <c r="A46" s="96" t="s">
        <v>2</v>
      </c>
      <c r="B46" s="38">
        <v>0.4</v>
      </c>
      <c r="C46" s="38">
        <v>0.4</v>
      </c>
      <c r="D46" s="38">
        <v>9.8000000000000007</v>
      </c>
      <c r="E46" s="39">
        <v>47</v>
      </c>
      <c r="F46" s="205" t="s">
        <v>147</v>
      </c>
      <c r="G46" s="220">
        <v>100</v>
      </c>
    </row>
    <row r="47" spans="1:8" ht="15" customHeight="1" x14ac:dyDescent="0.2">
      <c r="A47" s="199" t="str">
        <f>ДОВЗ!A84</f>
        <v>182/2017</v>
      </c>
      <c r="B47" s="199">
        <f>ДОВЗ!B84</f>
        <v>5.49</v>
      </c>
      <c r="C47" s="199">
        <f>ДОВЗ!C84</f>
        <v>8.6</v>
      </c>
      <c r="D47" s="199">
        <f>ДОВЗ!D84</f>
        <v>29.41</v>
      </c>
      <c r="E47" s="199">
        <f>ДОВЗ!E84</f>
        <v>218</v>
      </c>
      <c r="F47" s="257" t="str">
        <f>ДОВЗ!F84</f>
        <v>Каша жидкая молочная ячневая с маслом 150/8 (СОШ_2018)</v>
      </c>
      <c r="G47" s="258">
        <f>ДОВЗ!G84</f>
        <v>158</v>
      </c>
    </row>
    <row r="48" spans="1:8" ht="15" customHeight="1" x14ac:dyDescent="0.2">
      <c r="A48" s="96" t="s">
        <v>29</v>
      </c>
      <c r="B48" s="40">
        <v>0.1</v>
      </c>
      <c r="C48" s="40">
        <v>0.03</v>
      </c>
      <c r="D48" s="40">
        <v>15.28</v>
      </c>
      <c r="E48" s="42">
        <v>62</v>
      </c>
      <c r="F48" s="170" t="s">
        <v>101</v>
      </c>
      <c r="G48" s="189">
        <v>215</v>
      </c>
    </row>
    <row r="49" spans="1:8" ht="15" customHeight="1" x14ac:dyDescent="0.2">
      <c r="A49" s="176" t="s">
        <v>8</v>
      </c>
      <c r="B49" s="83">
        <v>3.95</v>
      </c>
      <c r="C49" s="83">
        <v>0.5</v>
      </c>
      <c r="D49" s="83">
        <v>24.15</v>
      </c>
      <c r="E49" s="84">
        <v>118</v>
      </c>
      <c r="F49" s="170" t="s">
        <v>7</v>
      </c>
      <c r="G49" s="221">
        <v>50</v>
      </c>
    </row>
    <row r="50" spans="1:8" s="25" customFormat="1" ht="15" x14ac:dyDescent="0.25">
      <c r="A50" s="177"/>
      <c r="B50" s="86">
        <f>SUM(B46:B49)</f>
        <v>9.9400000000000013</v>
      </c>
      <c r="C50" s="86">
        <f>SUM(C46:C49)</f>
        <v>9.5299999999999994</v>
      </c>
      <c r="D50" s="86">
        <f>SUM(D46:D49)</f>
        <v>78.64</v>
      </c>
      <c r="E50" s="87">
        <f>SUM(E46:E49)</f>
        <v>445</v>
      </c>
      <c r="F50" s="172" t="s">
        <v>31</v>
      </c>
      <c r="G50" s="240">
        <f>SUM(G46:G49)</f>
        <v>523</v>
      </c>
      <c r="H50" s="34"/>
    </row>
    <row r="51" spans="1:8" ht="15" x14ac:dyDescent="0.2">
      <c r="A51" s="284" t="s">
        <v>233</v>
      </c>
      <c r="B51" s="284"/>
      <c r="C51" s="284"/>
      <c r="D51" s="284"/>
      <c r="E51" s="284"/>
      <c r="F51" s="284"/>
      <c r="G51" s="284"/>
    </row>
    <row r="52" spans="1:8" ht="15" customHeight="1" x14ac:dyDescent="0.2">
      <c r="A52" s="96" t="s">
        <v>2</v>
      </c>
      <c r="B52" s="38">
        <v>0.4</v>
      </c>
      <c r="C52" s="38">
        <v>0.4</v>
      </c>
      <c r="D52" s="38">
        <v>9.8000000000000007</v>
      </c>
      <c r="E52" s="39">
        <v>47</v>
      </c>
      <c r="F52" s="205" t="s">
        <v>147</v>
      </c>
      <c r="G52" s="220">
        <v>100</v>
      </c>
    </row>
    <row r="53" spans="1:8" ht="15" customHeight="1" x14ac:dyDescent="0.2">
      <c r="A53" s="199" t="str">
        <f>ДОВЗ!A100</f>
        <v>182/2017</v>
      </c>
      <c r="B53" s="199">
        <f>ДОВЗ!B100</f>
        <v>7.31</v>
      </c>
      <c r="C53" s="199">
        <f>ДОВЗ!C100</f>
        <v>10.98</v>
      </c>
      <c r="D53" s="199">
        <f>ДОВЗ!D100</f>
        <v>39.200000000000003</v>
      </c>
      <c r="E53" s="199">
        <f>ДОВЗ!E100</f>
        <v>286</v>
      </c>
      <c r="F53" s="257" t="str">
        <f>ДОВЗ!F100</f>
        <v>Каша жидкая молочная ячневая с маслом 200/10 (СОШ_2018)</v>
      </c>
      <c r="G53" s="258">
        <f>ДОВЗ!G100</f>
        <v>210</v>
      </c>
    </row>
    <row r="54" spans="1:8" ht="15" customHeight="1" x14ac:dyDescent="0.2">
      <c r="A54" s="96" t="s">
        <v>29</v>
      </c>
      <c r="B54" s="40">
        <v>0.1</v>
      </c>
      <c r="C54" s="40">
        <v>0.03</v>
      </c>
      <c r="D54" s="40">
        <v>15.28</v>
      </c>
      <c r="E54" s="42">
        <v>62</v>
      </c>
      <c r="F54" s="170" t="s">
        <v>101</v>
      </c>
      <c r="G54" s="189">
        <v>215</v>
      </c>
    </row>
    <row r="55" spans="1:8" ht="15" customHeight="1" x14ac:dyDescent="0.2">
      <c r="A55" s="176" t="s">
        <v>8</v>
      </c>
      <c r="B55" s="83">
        <v>3.95</v>
      </c>
      <c r="C55" s="83">
        <v>0.5</v>
      </c>
      <c r="D55" s="83">
        <v>24.15</v>
      </c>
      <c r="E55" s="84">
        <v>118</v>
      </c>
      <c r="F55" s="170" t="s">
        <v>7</v>
      </c>
      <c r="G55" s="221">
        <v>50</v>
      </c>
    </row>
    <row r="56" spans="1:8" s="25" customFormat="1" ht="15" x14ac:dyDescent="0.25">
      <c r="A56" s="177"/>
      <c r="B56" s="86">
        <f>SUM(B52:B55)</f>
        <v>11.76</v>
      </c>
      <c r="C56" s="86">
        <f>SUM(C52:C55)</f>
        <v>11.91</v>
      </c>
      <c r="D56" s="86">
        <f>SUM(D52:D55)</f>
        <v>88.43</v>
      </c>
      <c r="E56" s="87">
        <f>SUM(E52:E55)</f>
        <v>513</v>
      </c>
      <c r="F56" s="172" t="s">
        <v>31</v>
      </c>
      <c r="G56" s="240">
        <f>SUM(G52:G55)</f>
        <v>575</v>
      </c>
      <c r="H56" s="34"/>
    </row>
    <row r="57" spans="1:8" s="25" customFormat="1" ht="15" x14ac:dyDescent="0.25">
      <c r="A57" s="146"/>
      <c r="B57" s="50"/>
      <c r="C57" s="50"/>
      <c r="D57" s="50"/>
      <c r="E57" s="51"/>
      <c r="F57" s="208"/>
      <c r="G57" s="173"/>
      <c r="H57" s="10"/>
    </row>
    <row r="58" spans="1:8" ht="15" x14ac:dyDescent="0.2">
      <c r="A58" s="290" t="s">
        <v>61</v>
      </c>
      <c r="B58" s="290"/>
      <c r="C58" s="290"/>
      <c r="D58" s="290"/>
      <c r="E58" s="290"/>
      <c r="F58" s="290"/>
      <c r="G58" s="290"/>
    </row>
    <row r="59" spans="1:8" ht="15" x14ac:dyDescent="0.2">
      <c r="A59" s="284" t="s">
        <v>232</v>
      </c>
      <c r="B59" s="284"/>
      <c r="C59" s="284"/>
      <c r="D59" s="284"/>
      <c r="E59" s="284"/>
      <c r="F59" s="284"/>
      <c r="G59" s="284"/>
    </row>
    <row r="60" spans="1:8" s="25" customFormat="1" ht="15" customHeight="1" x14ac:dyDescent="0.25">
      <c r="A60" s="309" t="s">
        <v>21</v>
      </c>
      <c r="B60" s="297" t="s">
        <v>24</v>
      </c>
      <c r="C60" s="298"/>
      <c r="D60" s="299"/>
      <c r="E60" s="300" t="s">
        <v>25</v>
      </c>
      <c r="F60" s="304" t="s">
        <v>22</v>
      </c>
      <c r="G60" s="304" t="s">
        <v>23</v>
      </c>
      <c r="H60" s="24"/>
    </row>
    <row r="61" spans="1:8" s="25" customFormat="1" ht="17.25" customHeight="1" x14ac:dyDescent="0.25">
      <c r="A61" s="310"/>
      <c r="B61" s="79" t="s">
        <v>26</v>
      </c>
      <c r="C61" s="79" t="s">
        <v>27</v>
      </c>
      <c r="D61" s="79" t="s">
        <v>28</v>
      </c>
      <c r="E61" s="301"/>
      <c r="F61" s="305"/>
      <c r="G61" s="305"/>
      <c r="H61" s="24"/>
    </row>
    <row r="62" spans="1:8" ht="15" customHeight="1" x14ac:dyDescent="0.2">
      <c r="A62" s="199" t="s">
        <v>208</v>
      </c>
      <c r="B62" s="64">
        <v>2.2999999999999998</v>
      </c>
      <c r="C62" s="64">
        <v>2.9</v>
      </c>
      <c r="D62" s="64"/>
      <c r="E62" s="64">
        <v>38</v>
      </c>
      <c r="F62" s="211" t="s">
        <v>209</v>
      </c>
      <c r="G62" s="181">
        <v>10</v>
      </c>
    </row>
    <row r="63" spans="1:8" ht="15" customHeight="1" x14ac:dyDescent="0.2">
      <c r="A63" s="176" t="str">
        <f>ДОВЗ!A118</f>
        <v>257/1996</v>
      </c>
      <c r="B63" s="176">
        <f>ДОВЗ!B118</f>
        <v>4.54</v>
      </c>
      <c r="C63" s="176">
        <f>ДОВЗ!C118</f>
        <v>10.98</v>
      </c>
      <c r="D63" s="176">
        <f>ДОВЗ!D118</f>
        <v>32.520000000000003</v>
      </c>
      <c r="E63" s="176">
        <f>ДОВЗ!E118</f>
        <v>248</v>
      </c>
      <c r="F63" s="193" t="str">
        <f>ДОВЗ!F118</f>
        <v>Каша молочная рисовая  с маслом сливочным 150/10</v>
      </c>
      <c r="G63" s="183">
        <f>ДОВЗ!G118</f>
        <v>160</v>
      </c>
    </row>
    <row r="64" spans="1:8" ht="15" customHeight="1" x14ac:dyDescent="0.2">
      <c r="A64" s="96" t="s">
        <v>29</v>
      </c>
      <c r="B64" s="40">
        <v>0.1</v>
      </c>
      <c r="C64" s="40">
        <v>0.03</v>
      </c>
      <c r="D64" s="40">
        <v>15.28</v>
      </c>
      <c r="E64" s="42">
        <v>62</v>
      </c>
      <c r="F64" s="170" t="s">
        <v>101</v>
      </c>
      <c r="G64" s="189">
        <v>215</v>
      </c>
    </row>
    <row r="65" spans="1:8" ht="15" customHeight="1" x14ac:dyDescent="0.2">
      <c r="A65" s="176" t="s">
        <v>8</v>
      </c>
      <c r="B65" s="83">
        <v>3.95</v>
      </c>
      <c r="C65" s="83">
        <v>0.5</v>
      </c>
      <c r="D65" s="83">
        <v>24.15</v>
      </c>
      <c r="E65" s="84">
        <v>118</v>
      </c>
      <c r="F65" s="170" t="s">
        <v>7</v>
      </c>
      <c r="G65" s="221">
        <v>50</v>
      </c>
    </row>
    <row r="66" spans="1:8" s="25" customFormat="1" ht="15" x14ac:dyDescent="0.25">
      <c r="A66" s="177"/>
      <c r="B66" s="86">
        <f>SUM(B62:B65)</f>
        <v>10.89</v>
      </c>
      <c r="C66" s="86">
        <f>SUM(C62:C65)</f>
        <v>14.41</v>
      </c>
      <c r="D66" s="86">
        <f>SUM(D62:D65)</f>
        <v>71.95</v>
      </c>
      <c r="E66" s="87">
        <f>SUM(E62:E65)</f>
        <v>466</v>
      </c>
      <c r="F66" s="172" t="s">
        <v>31</v>
      </c>
      <c r="G66" s="240">
        <f>SUM(G62:G65)</f>
        <v>435</v>
      </c>
      <c r="H66" s="34"/>
    </row>
    <row r="67" spans="1:8" ht="15" x14ac:dyDescent="0.2">
      <c r="A67" s="284" t="s">
        <v>233</v>
      </c>
      <c r="B67" s="284"/>
      <c r="C67" s="284"/>
      <c r="D67" s="284"/>
      <c r="E67" s="284"/>
      <c r="F67" s="284"/>
      <c r="G67" s="284"/>
    </row>
    <row r="68" spans="1:8" ht="15" customHeight="1" x14ac:dyDescent="0.2">
      <c r="A68" s="199" t="s">
        <v>208</v>
      </c>
      <c r="B68" s="64">
        <v>2.2999999999999998</v>
      </c>
      <c r="C68" s="64">
        <v>2.9</v>
      </c>
      <c r="D68" s="64"/>
      <c r="E68" s="64">
        <v>38</v>
      </c>
      <c r="F68" s="211" t="s">
        <v>209</v>
      </c>
      <c r="G68" s="181">
        <v>10</v>
      </c>
    </row>
    <row r="69" spans="1:8" ht="15" customHeight="1" x14ac:dyDescent="0.2">
      <c r="A69" s="176" t="str">
        <f>ДОВЗ!A136</f>
        <v>257/1996</v>
      </c>
      <c r="B69" s="176">
        <f>ДОВЗ!B136</f>
        <v>6.03</v>
      </c>
      <c r="C69" s="176">
        <f>ДОВЗ!C136</f>
        <v>11.89</v>
      </c>
      <c r="D69" s="176">
        <f>ДОВЗ!D136</f>
        <v>43.33</v>
      </c>
      <c r="E69" s="176">
        <f>ДОВЗ!E136</f>
        <v>305</v>
      </c>
      <c r="F69" s="193" t="str">
        <f>ДОВЗ!F136</f>
        <v>Каша молочная рисовая  с маслом сливочным 200/10</v>
      </c>
      <c r="G69" s="183">
        <f>ДОВЗ!G136</f>
        <v>210</v>
      </c>
    </row>
    <row r="70" spans="1:8" ht="15" customHeight="1" x14ac:dyDescent="0.2">
      <c r="A70" s="96" t="s">
        <v>29</v>
      </c>
      <c r="B70" s="40">
        <v>0.1</v>
      </c>
      <c r="C70" s="40">
        <v>0.03</v>
      </c>
      <c r="D70" s="40">
        <v>15.28</v>
      </c>
      <c r="E70" s="42">
        <v>62</v>
      </c>
      <c r="F70" s="170" t="s">
        <v>101</v>
      </c>
      <c r="G70" s="189">
        <v>215</v>
      </c>
    </row>
    <row r="71" spans="1:8" ht="15" customHeight="1" x14ac:dyDescent="0.2">
      <c r="A71" s="176" t="s">
        <v>8</v>
      </c>
      <c r="B71" s="83">
        <v>3.95</v>
      </c>
      <c r="C71" s="83">
        <v>0.5</v>
      </c>
      <c r="D71" s="83">
        <v>24.15</v>
      </c>
      <c r="E71" s="84">
        <v>118</v>
      </c>
      <c r="F71" s="170" t="s">
        <v>7</v>
      </c>
      <c r="G71" s="221">
        <v>50</v>
      </c>
    </row>
    <row r="72" spans="1:8" s="25" customFormat="1" ht="15" x14ac:dyDescent="0.25">
      <c r="A72" s="177"/>
      <c r="B72" s="86">
        <f>SUM(B68:B71)</f>
        <v>12.379999999999999</v>
      </c>
      <c r="C72" s="86">
        <f>SUM(C68:C71)</f>
        <v>15.32</v>
      </c>
      <c r="D72" s="86">
        <f>SUM(D68:D71)</f>
        <v>82.759999999999991</v>
      </c>
      <c r="E72" s="87">
        <f>SUM(E68:E71)</f>
        <v>523</v>
      </c>
      <c r="F72" s="172" t="s">
        <v>31</v>
      </c>
      <c r="G72" s="240">
        <f>SUM(G68:G71)</f>
        <v>485</v>
      </c>
      <c r="H72" s="34"/>
    </row>
    <row r="73" spans="1:8" s="25" customFormat="1" ht="15" x14ac:dyDescent="0.25">
      <c r="A73" s="146"/>
      <c r="B73" s="50"/>
      <c r="C73" s="50"/>
      <c r="D73" s="50"/>
      <c r="E73" s="51"/>
      <c r="F73" s="208"/>
      <c r="G73" s="173"/>
      <c r="H73" s="10"/>
    </row>
    <row r="74" spans="1:8" ht="15" x14ac:dyDescent="0.2">
      <c r="A74" s="290" t="s">
        <v>66</v>
      </c>
      <c r="B74" s="290"/>
      <c r="C74" s="290"/>
      <c r="D74" s="290"/>
      <c r="E74" s="290"/>
      <c r="F74" s="290"/>
      <c r="G74" s="290"/>
    </row>
    <row r="75" spans="1:8" ht="15" x14ac:dyDescent="0.2">
      <c r="A75" s="284" t="s">
        <v>232</v>
      </c>
      <c r="B75" s="284"/>
      <c r="C75" s="284"/>
      <c r="D75" s="284"/>
      <c r="E75" s="284"/>
      <c r="F75" s="284"/>
      <c r="G75" s="284"/>
    </row>
    <row r="76" spans="1:8" s="25" customFormat="1" ht="15" customHeight="1" x14ac:dyDescent="0.25">
      <c r="A76" s="309" t="s">
        <v>21</v>
      </c>
      <c r="B76" s="297" t="s">
        <v>24</v>
      </c>
      <c r="C76" s="298"/>
      <c r="D76" s="299"/>
      <c r="E76" s="300" t="s">
        <v>25</v>
      </c>
      <c r="F76" s="304" t="s">
        <v>22</v>
      </c>
      <c r="G76" s="304" t="s">
        <v>23</v>
      </c>
      <c r="H76" s="24"/>
    </row>
    <row r="77" spans="1:8" s="25" customFormat="1" ht="17.25" customHeight="1" x14ac:dyDescent="0.25">
      <c r="A77" s="310"/>
      <c r="B77" s="79" t="s">
        <v>26</v>
      </c>
      <c r="C77" s="79" t="s">
        <v>27</v>
      </c>
      <c r="D77" s="79" t="s">
        <v>28</v>
      </c>
      <c r="E77" s="301"/>
      <c r="F77" s="305"/>
      <c r="G77" s="305"/>
      <c r="H77" s="24"/>
    </row>
    <row r="78" spans="1:8" ht="15" customHeight="1" x14ac:dyDescent="0.2">
      <c r="A78" s="96" t="s">
        <v>44</v>
      </c>
      <c r="B78" s="40">
        <v>0.05</v>
      </c>
      <c r="C78" s="40">
        <v>8.25</v>
      </c>
      <c r="D78" s="40">
        <v>0.08</v>
      </c>
      <c r="E78" s="42">
        <v>75</v>
      </c>
      <c r="F78" s="169" t="s">
        <v>45</v>
      </c>
      <c r="G78" s="221">
        <v>10</v>
      </c>
    </row>
    <row r="79" spans="1:8" ht="15" customHeight="1" x14ac:dyDescent="0.2">
      <c r="A79" s="41" t="s">
        <v>67</v>
      </c>
      <c r="B79" s="40">
        <v>15.87</v>
      </c>
      <c r="C79" s="40">
        <v>14.12</v>
      </c>
      <c r="D79" s="40">
        <v>29.38</v>
      </c>
      <c r="E79" s="42">
        <v>308</v>
      </c>
      <c r="F79" s="207" t="s">
        <v>239</v>
      </c>
      <c r="G79" s="187">
        <v>110</v>
      </c>
    </row>
    <row r="80" spans="1:8" ht="15" customHeight="1" x14ac:dyDescent="0.2">
      <c r="A80" s="96" t="s">
        <v>47</v>
      </c>
      <c r="B80" s="40">
        <v>0.16</v>
      </c>
      <c r="C80" s="40">
        <v>0.03</v>
      </c>
      <c r="D80" s="40">
        <v>15.49</v>
      </c>
      <c r="E80" s="42">
        <v>64</v>
      </c>
      <c r="F80" s="169" t="s">
        <v>106</v>
      </c>
      <c r="G80" s="189">
        <v>222</v>
      </c>
    </row>
    <row r="81" spans="1:8" ht="15" customHeight="1" x14ac:dyDescent="0.2">
      <c r="A81" s="176" t="s">
        <v>8</v>
      </c>
      <c r="B81" s="83">
        <v>3.95</v>
      </c>
      <c r="C81" s="83">
        <v>0.5</v>
      </c>
      <c r="D81" s="83">
        <v>24.15</v>
      </c>
      <c r="E81" s="84">
        <v>118</v>
      </c>
      <c r="F81" s="170" t="s">
        <v>7</v>
      </c>
      <c r="G81" s="221">
        <v>50</v>
      </c>
    </row>
    <row r="82" spans="1:8" s="25" customFormat="1" ht="15" x14ac:dyDescent="0.25">
      <c r="A82" s="177"/>
      <c r="B82" s="86">
        <f>SUM(B78:B81)</f>
        <v>20.029999999999998</v>
      </c>
      <c r="C82" s="86">
        <f>SUM(C78:C81)</f>
        <v>22.9</v>
      </c>
      <c r="D82" s="86">
        <f>SUM(D78:D81)</f>
        <v>69.099999999999994</v>
      </c>
      <c r="E82" s="87">
        <f>SUM(E78:E81)</f>
        <v>565</v>
      </c>
      <c r="F82" s="172" t="s">
        <v>31</v>
      </c>
      <c r="G82" s="240">
        <f>SUM(G78:G81)</f>
        <v>392</v>
      </c>
      <c r="H82" s="34"/>
    </row>
    <row r="83" spans="1:8" ht="15" x14ac:dyDescent="0.2">
      <c r="A83" s="284" t="s">
        <v>233</v>
      </c>
      <c r="B83" s="284"/>
      <c r="C83" s="284"/>
      <c r="D83" s="284"/>
      <c r="E83" s="284"/>
      <c r="F83" s="284"/>
      <c r="G83" s="284"/>
    </row>
    <row r="84" spans="1:8" ht="15" customHeight="1" x14ac:dyDescent="0.2">
      <c r="A84" s="96" t="s">
        <v>44</v>
      </c>
      <c r="B84" s="40">
        <v>0.05</v>
      </c>
      <c r="C84" s="40">
        <v>8.25</v>
      </c>
      <c r="D84" s="40">
        <v>0.08</v>
      </c>
      <c r="E84" s="42">
        <v>75</v>
      </c>
      <c r="F84" s="169" t="s">
        <v>45</v>
      </c>
      <c r="G84" s="221">
        <v>10</v>
      </c>
    </row>
    <row r="85" spans="1:8" ht="15" customHeight="1" x14ac:dyDescent="0.2">
      <c r="A85" s="41" t="s">
        <v>67</v>
      </c>
      <c r="B85" s="40">
        <v>18.89</v>
      </c>
      <c r="C85" s="40">
        <v>16.940000000000001</v>
      </c>
      <c r="D85" s="40">
        <v>34.119999999999997</v>
      </c>
      <c r="E85" s="42">
        <v>364</v>
      </c>
      <c r="F85" s="207" t="s">
        <v>240</v>
      </c>
      <c r="G85" s="187">
        <v>130</v>
      </c>
    </row>
    <row r="86" spans="1:8" ht="15" customHeight="1" x14ac:dyDescent="0.2">
      <c r="A86" s="96" t="s">
        <v>47</v>
      </c>
      <c r="B86" s="40">
        <v>0.16</v>
      </c>
      <c r="C86" s="40">
        <v>0.03</v>
      </c>
      <c r="D86" s="40">
        <v>15.49</v>
      </c>
      <c r="E86" s="42">
        <v>64</v>
      </c>
      <c r="F86" s="169" t="s">
        <v>106</v>
      </c>
      <c r="G86" s="189">
        <v>222</v>
      </c>
    </row>
    <row r="87" spans="1:8" ht="15" customHeight="1" x14ac:dyDescent="0.2">
      <c r="A87" s="176" t="s">
        <v>8</v>
      </c>
      <c r="B87" s="83">
        <v>3.95</v>
      </c>
      <c r="C87" s="83">
        <v>0.5</v>
      </c>
      <c r="D87" s="83">
        <v>24.15</v>
      </c>
      <c r="E87" s="84">
        <v>118</v>
      </c>
      <c r="F87" s="170" t="s">
        <v>7</v>
      </c>
      <c r="G87" s="221">
        <v>50</v>
      </c>
    </row>
    <row r="88" spans="1:8" s="25" customFormat="1" ht="15" x14ac:dyDescent="0.25">
      <c r="A88" s="177"/>
      <c r="B88" s="86">
        <f>SUM(B84:B87)</f>
        <v>23.05</v>
      </c>
      <c r="C88" s="86">
        <f>SUM(C84:C87)</f>
        <v>25.720000000000002</v>
      </c>
      <c r="D88" s="86">
        <f>SUM(D84:D87)</f>
        <v>73.84</v>
      </c>
      <c r="E88" s="87">
        <f>SUM(E84:E87)</f>
        <v>621</v>
      </c>
      <c r="F88" s="172" t="s">
        <v>31</v>
      </c>
      <c r="G88" s="240">
        <f>SUM(G84:G87)</f>
        <v>412</v>
      </c>
      <c r="H88" s="34"/>
    </row>
    <row r="89" spans="1:8" s="25" customFormat="1" ht="15" x14ac:dyDescent="0.25">
      <c r="A89" s="147"/>
      <c r="B89" s="50"/>
      <c r="C89" s="50"/>
      <c r="D89" s="50"/>
      <c r="E89" s="51"/>
      <c r="F89" s="208"/>
      <c r="G89" s="225"/>
      <c r="H89" s="10"/>
    </row>
    <row r="90" spans="1:8" ht="15" x14ac:dyDescent="0.2">
      <c r="A90" s="306" t="s">
        <v>73</v>
      </c>
      <c r="B90" s="306"/>
      <c r="C90" s="306"/>
      <c r="D90" s="306"/>
      <c r="E90" s="306"/>
      <c r="F90" s="306"/>
      <c r="G90" s="306"/>
    </row>
    <row r="91" spans="1:8" ht="15" x14ac:dyDescent="0.2">
      <c r="A91" s="284" t="s">
        <v>233</v>
      </c>
      <c r="B91" s="284"/>
      <c r="C91" s="284"/>
      <c r="D91" s="284"/>
      <c r="E91" s="284"/>
      <c r="F91" s="284"/>
      <c r="G91" s="284"/>
    </row>
    <row r="92" spans="1:8" s="25" customFormat="1" ht="15" customHeight="1" x14ac:dyDescent="0.25">
      <c r="A92" s="309" t="s">
        <v>21</v>
      </c>
      <c r="B92" s="297" t="s">
        <v>24</v>
      </c>
      <c r="C92" s="298"/>
      <c r="D92" s="299"/>
      <c r="E92" s="300" t="s">
        <v>25</v>
      </c>
      <c r="F92" s="304" t="s">
        <v>22</v>
      </c>
      <c r="G92" s="304" t="s">
        <v>23</v>
      </c>
      <c r="H92" s="24"/>
    </row>
    <row r="93" spans="1:8" s="25" customFormat="1" ht="17.25" customHeight="1" x14ac:dyDescent="0.25">
      <c r="A93" s="310"/>
      <c r="B93" s="79" t="s">
        <v>26</v>
      </c>
      <c r="C93" s="79" t="s">
        <v>27</v>
      </c>
      <c r="D93" s="79" t="s">
        <v>28</v>
      </c>
      <c r="E93" s="301"/>
      <c r="F93" s="305"/>
      <c r="G93" s="305"/>
      <c r="H93" s="24"/>
    </row>
    <row r="94" spans="1:8" ht="15" customHeight="1" x14ac:dyDescent="0.2">
      <c r="A94" s="96" t="s">
        <v>2</v>
      </c>
      <c r="B94" s="38">
        <v>0.4</v>
      </c>
      <c r="C94" s="38">
        <v>0.4</v>
      </c>
      <c r="D94" s="38">
        <v>9.8000000000000007</v>
      </c>
      <c r="E94" s="39">
        <v>47</v>
      </c>
      <c r="F94" s="205" t="s">
        <v>147</v>
      </c>
      <c r="G94" s="220">
        <v>100</v>
      </c>
    </row>
    <row r="95" spans="1:8" ht="15" customHeight="1" x14ac:dyDescent="0.2">
      <c r="A95" s="148" t="str">
        <f>ДОВЗ!A190</f>
        <v>257/1996</v>
      </c>
      <c r="B95" s="148">
        <f>ДОВЗ!B190</f>
        <v>8.6999999999999993</v>
      </c>
      <c r="C95" s="148">
        <f>ДОВЗ!C190</f>
        <v>13.1</v>
      </c>
      <c r="D95" s="148">
        <f>ДОВЗ!D190</f>
        <v>44.02</v>
      </c>
      <c r="E95" s="148">
        <f>ДОВЗ!E190</f>
        <v>330</v>
      </c>
      <c r="F95" s="233" t="str">
        <f>ДОВЗ!F190</f>
        <v>Каша молочная пшенная с маслом сливочным 200/10</v>
      </c>
      <c r="G95" s="234">
        <f>ДОВЗ!G190</f>
        <v>210</v>
      </c>
    </row>
    <row r="96" spans="1:8" ht="15" customHeight="1" x14ac:dyDescent="0.2">
      <c r="A96" s="96" t="s">
        <v>29</v>
      </c>
      <c r="B96" s="40">
        <v>0.1</v>
      </c>
      <c r="C96" s="40">
        <v>0.03</v>
      </c>
      <c r="D96" s="40">
        <v>15.28</v>
      </c>
      <c r="E96" s="42">
        <v>62</v>
      </c>
      <c r="F96" s="170" t="s">
        <v>101</v>
      </c>
      <c r="G96" s="189">
        <v>215</v>
      </c>
    </row>
    <row r="97" spans="1:8" ht="15" customHeight="1" x14ac:dyDescent="0.2">
      <c r="A97" s="176" t="s">
        <v>8</v>
      </c>
      <c r="B97" s="83">
        <v>3.95</v>
      </c>
      <c r="C97" s="83">
        <v>0.5</v>
      </c>
      <c r="D97" s="83">
        <v>24.15</v>
      </c>
      <c r="E97" s="84">
        <v>118</v>
      </c>
      <c r="F97" s="170" t="s">
        <v>7</v>
      </c>
      <c r="G97" s="221">
        <v>50</v>
      </c>
    </row>
    <row r="98" spans="1:8" s="25" customFormat="1" ht="15" x14ac:dyDescent="0.25">
      <c r="A98" s="177"/>
      <c r="B98" s="86">
        <f>SUM(B94:B97)</f>
        <v>13.149999999999999</v>
      </c>
      <c r="C98" s="86">
        <f>SUM(C94:C97)</f>
        <v>14.03</v>
      </c>
      <c r="D98" s="86">
        <f>SUM(D94:D97)</f>
        <v>93.25</v>
      </c>
      <c r="E98" s="87">
        <f>SUM(E94:E97)</f>
        <v>557</v>
      </c>
      <c r="F98" s="172" t="s">
        <v>31</v>
      </c>
      <c r="G98" s="240">
        <f>SUM(G94:G97)</f>
        <v>575</v>
      </c>
      <c r="H98" s="34"/>
    </row>
    <row r="99" spans="1:8" s="25" customFormat="1" ht="15" x14ac:dyDescent="0.25">
      <c r="A99" s="200"/>
      <c r="B99" s="89"/>
      <c r="C99" s="89"/>
      <c r="D99" s="89"/>
      <c r="E99" s="90"/>
      <c r="F99" s="218"/>
      <c r="G99" s="202"/>
      <c r="H99" s="10"/>
    </row>
    <row r="100" spans="1:8" s="25" customFormat="1" ht="15" x14ac:dyDescent="0.25">
      <c r="A100" s="291" t="s">
        <v>80</v>
      </c>
      <c r="B100" s="291"/>
      <c r="C100" s="291"/>
      <c r="D100" s="291"/>
      <c r="E100" s="291"/>
      <c r="F100" s="291"/>
      <c r="G100" s="291"/>
      <c r="H100" s="10"/>
    </row>
    <row r="101" spans="1:8" s="25" customFormat="1" ht="15" x14ac:dyDescent="0.25">
      <c r="A101" s="285" t="s">
        <v>81</v>
      </c>
      <c r="B101" s="285"/>
      <c r="C101" s="285"/>
      <c r="D101" s="285"/>
      <c r="E101" s="285"/>
      <c r="F101" s="285"/>
      <c r="G101" s="285"/>
      <c r="H101" s="24"/>
    </row>
    <row r="102" spans="1:8" s="25" customFormat="1" ht="15" x14ac:dyDescent="0.25">
      <c r="A102" s="284" t="s">
        <v>232</v>
      </c>
      <c r="B102" s="284"/>
      <c r="C102" s="284"/>
      <c r="D102" s="284"/>
      <c r="E102" s="284"/>
      <c r="F102" s="284"/>
      <c r="G102" s="284"/>
      <c r="H102" s="24"/>
    </row>
    <row r="103" spans="1:8" s="25" customFormat="1" ht="15" customHeight="1" x14ac:dyDescent="0.25">
      <c r="A103" s="309" t="s">
        <v>21</v>
      </c>
      <c r="B103" s="297" t="s">
        <v>24</v>
      </c>
      <c r="C103" s="298"/>
      <c r="D103" s="299"/>
      <c r="E103" s="300" t="s">
        <v>25</v>
      </c>
      <c r="F103" s="304" t="s">
        <v>22</v>
      </c>
      <c r="G103" s="304" t="s">
        <v>23</v>
      </c>
      <c r="H103" s="24"/>
    </row>
    <row r="104" spans="1:8" s="25" customFormat="1" ht="17.25" customHeight="1" x14ac:dyDescent="0.25">
      <c r="A104" s="310"/>
      <c r="B104" s="79" t="s">
        <v>26</v>
      </c>
      <c r="C104" s="79" t="s">
        <v>27</v>
      </c>
      <c r="D104" s="79" t="s">
        <v>28</v>
      </c>
      <c r="E104" s="301"/>
      <c r="F104" s="305"/>
      <c r="G104" s="305"/>
      <c r="H104" s="24"/>
    </row>
    <row r="105" spans="1:8" ht="15" customHeight="1" x14ac:dyDescent="0.2">
      <c r="A105" s="96" t="s">
        <v>44</v>
      </c>
      <c r="B105" s="40">
        <v>0.05</v>
      </c>
      <c r="C105" s="40">
        <v>8.25</v>
      </c>
      <c r="D105" s="40">
        <v>0.08</v>
      </c>
      <c r="E105" s="42">
        <v>75</v>
      </c>
      <c r="F105" s="169" t="s">
        <v>45</v>
      </c>
      <c r="G105" s="221">
        <v>10</v>
      </c>
    </row>
    <row r="106" spans="1:8" ht="15" customHeight="1" x14ac:dyDescent="0.2">
      <c r="A106" s="148" t="s">
        <v>14</v>
      </c>
      <c r="B106" s="40">
        <v>9.2899999999999991</v>
      </c>
      <c r="C106" s="40">
        <v>16.55</v>
      </c>
      <c r="D106" s="40">
        <v>1.76</v>
      </c>
      <c r="E106" s="42">
        <v>193</v>
      </c>
      <c r="F106" s="207" t="s">
        <v>246</v>
      </c>
      <c r="G106" s="222">
        <v>100</v>
      </c>
    </row>
    <row r="107" spans="1:8" ht="15" customHeight="1" x14ac:dyDescent="0.2">
      <c r="A107" s="96" t="s">
        <v>29</v>
      </c>
      <c r="B107" s="40">
        <v>0.1</v>
      </c>
      <c r="C107" s="40">
        <v>0.03</v>
      </c>
      <c r="D107" s="40">
        <v>15.28</v>
      </c>
      <c r="E107" s="42">
        <v>62</v>
      </c>
      <c r="F107" s="170" t="s">
        <v>101</v>
      </c>
      <c r="G107" s="189">
        <v>215</v>
      </c>
    </row>
    <row r="108" spans="1:8" ht="15" customHeight="1" x14ac:dyDescent="0.2">
      <c r="A108" s="176" t="s">
        <v>8</v>
      </c>
      <c r="B108" s="83">
        <v>3.95</v>
      </c>
      <c r="C108" s="83">
        <v>0.5</v>
      </c>
      <c r="D108" s="83">
        <v>24.15</v>
      </c>
      <c r="E108" s="84">
        <v>118</v>
      </c>
      <c r="F108" s="170" t="s">
        <v>7</v>
      </c>
      <c r="G108" s="221">
        <v>50</v>
      </c>
    </row>
    <row r="109" spans="1:8" s="25" customFormat="1" ht="15" x14ac:dyDescent="0.25">
      <c r="A109" s="177"/>
      <c r="B109" s="86">
        <f>SUM(B105:B108)</f>
        <v>13.39</v>
      </c>
      <c r="C109" s="86">
        <f>SUM(C105:C108)</f>
        <v>25.330000000000002</v>
      </c>
      <c r="D109" s="86">
        <f>SUM(D105:D108)</f>
        <v>41.269999999999996</v>
      </c>
      <c r="E109" s="87">
        <f>SUM(E105:E108)</f>
        <v>448</v>
      </c>
      <c r="F109" s="172" t="s">
        <v>31</v>
      </c>
      <c r="G109" s="240">
        <f>SUM(G105:G108)</f>
        <v>375</v>
      </c>
      <c r="H109" s="34"/>
    </row>
    <row r="110" spans="1:8" ht="15" x14ac:dyDescent="0.2">
      <c r="A110" s="284" t="s">
        <v>233</v>
      </c>
      <c r="B110" s="284"/>
      <c r="C110" s="284"/>
      <c r="D110" s="284"/>
      <c r="E110" s="284"/>
      <c r="F110" s="284"/>
      <c r="G110" s="284"/>
    </row>
    <row r="111" spans="1:8" ht="15" customHeight="1" x14ac:dyDescent="0.2">
      <c r="A111" s="96" t="s">
        <v>44</v>
      </c>
      <c r="B111" s="40">
        <v>0.05</v>
      </c>
      <c r="C111" s="40">
        <v>8.25</v>
      </c>
      <c r="D111" s="40">
        <v>0.08</v>
      </c>
      <c r="E111" s="42">
        <v>75</v>
      </c>
      <c r="F111" s="169" t="s">
        <v>45</v>
      </c>
      <c r="G111" s="221">
        <v>10</v>
      </c>
    </row>
    <row r="112" spans="1:8" ht="15" customHeight="1" x14ac:dyDescent="0.2">
      <c r="A112" s="175" t="s">
        <v>14</v>
      </c>
      <c r="B112" s="59">
        <v>10.220000000000001</v>
      </c>
      <c r="C112" s="59">
        <v>18.21</v>
      </c>
      <c r="D112" s="59">
        <v>1.94</v>
      </c>
      <c r="E112" s="52">
        <v>212</v>
      </c>
      <c r="F112" s="206" t="s">
        <v>247</v>
      </c>
      <c r="G112" s="179">
        <v>110</v>
      </c>
    </row>
    <row r="113" spans="1:8" ht="15" customHeight="1" x14ac:dyDescent="0.2">
      <c r="A113" s="96" t="s">
        <v>29</v>
      </c>
      <c r="B113" s="40">
        <v>0.1</v>
      </c>
      <c r="C113" s="40">
        <v>0.03</v>
      </c>
      <c r="D113" s="40">
        <v>15.28</v>
      </c>
      <c r="E113" s="42">
        <v>62</v>
      </c>
      <c r="F113" s="170" t="s">
        <v>101</v>
      </c>
      <c r="G113" s="189">
        <v>215</v>
      </c>
    </row>
    <row r="114" spans="1:8" ht="15" customHeight="1" x14ac:dyDescent="0.2">
      <c r="A114" s="176" t="s">
        <v>8</v>
      </c>
      <c r="B114" s="83">
        <v>3.95</v>
      </c>
      <c r="C114" s="83">
        <v>0.5</v>
      </c>
      <c r="D114" s="83">
        <v>24.15</v>
      </c>
      <c r="E114" s="84">
        <v>118</v>
      </c>
      <c r="F114" s="170" t="s">
        <v>7</v>
      </c>
      <c r="G114" s="221">
        <v>50</v>
      </c>
    </row>
    <row r="115" spans="1:8" s="25" customFormat="1" ht="15" x14ac:dyDescent="0.25">
      <c r="A115" s="177"/>
      <c r="B115" s="86">
        <f>SUM(B111:B114)</f>
        <v>14.32</v>
      </c>
      <c r="C115" s="86">
        <f>SUM(C111:C114)</f>
        <v>26.990000000000002</v>
      </c>
      <c r="D115" s="86">
        <f>SUM(D111:D114)</f>
        <v>41.45</v>
      </c>
      <c r="E115" s="87">
        <f>SUM(E111:E114)</f>
        <v>467</v>
      </c>
      <c r="F115" s="172" t="s">
        <v>31</v>
      </c>
      <c r="G115" s="240">
        <f>SUM(G111:G114)</f>
        <v>385</v>
      </c>
      <c r="H115" s="34"/>
    </row>
    <row r="116" spans="1:8" s="25" customFormat="1" ht="15" x14ac:dyDescent="0.25">
      <c r="A116" s="149"/>
      <c r="B116" s="66"/>
      <c r="C116" s="66"/>
      <c r="D116" s="66"/>
      <c r="E116" s="67"/>
      <c r="F116" s="215"/>
      <c r="G116" s="215"/>
      <c r="H116" s="10"/>
    </row>
    <row r="117" spans="1:8" ht="15" x14ac:dyDescent="0.2">
      <c r="A117" s="285" t="s">
        <v>85</v>
      </c>
      <c r="B117" s="285"/>
      <c r="C117" s="285"/>
      <c r="D117" s="285"/>
      <c r="E117" s="285"/>
      <c r="F117" s="285"/>
      <c r="G117" s="285"/>
    </row>
    <row r="118" spans="1:8" ht="15" x14ac:dyDescent="0.2">
      <c r="A118" s="284" t="s">
        <v>232</v>
      </c>
      <c r="B118" s="284"/>
      <c r="C118" s="284"/>
      <c r="D118" s="284"/>
      <c r="E118" s="284"/>
      <c r="F118" s="284"/>
      <c r="G118" s="284"/>
    </row>
    <row r="119" spans="1:8" s="25" customFormat="1" ht="15" customHeight="1" x14ac:dyDescent="0.25">
      <c r="A119" s="309" t="s">
        <v>21</v>
      </c>
      <c r="B119" s="297" t="s">
        <v>24</v>
      </c>
      <c r="C119" s="298"/>
      <c r="D119" s="299"/>
      <c r="E119" s="300" t="s">
        <v>25</v>
      </c>
      <c r="F119" s="304" t="s">
        <v>22</v>
      </c>
      <c r="G119" s="304" t="s">
        <v>23</v>
      </c>
      <c r="H119" s="24"/>
    </row>
    <row r="120" spans="1:8" s="25" customFormat="1" ht="17.25" customHeight="1" x14ac:dyDescent="0.25">
      <c r="A120" s="310"/>
      <c r="B120" s="79" t="s">
        <v>26</v>
      </c>
      <c r="C120" s="79" t="s">
        <v>27</v>
      </c>
      <c r="D120" s="79" t="s">
        <v>28</v>
      </c>
      <c r="E120" s="301"/>
      <c r="F120" s="305"/>
      <c r="G120" s="305"/>
      <c r="H120" s="24"/>
    </row>
    <row r="121" spans="1:8" ht="15" customHeight="1" x14ac:dyDescent="0.2">
      <c r="A121" s="96" t="s">
        <v>2</v>
      </c>
      <c r="B121" s="38">
        <v>0.4</v>
      </c>
      <c r="C121" s="38">
        <v>0.4</v>
      </c>
      <c r="D121" s="38">
        <v>9.8000000000000007</v>
      </c>
      <c r="E121" s="39">
        <v>47</v>
      </c>
      <c r="F121" s="205" t="s">
        <v>147</v>
      </c>
      <c r="G121" s="220">
        <v>100</v>
      </c>
    </row>
    <row r="122" spans="1:8" ht="15" customHeight="1" x14ac:dyDescent="0.2">
      <c r="A122" s="96" t="str">
        <f>ДОВЗ!A248</f>
        <v>257/1996</v>
      </c>
      <c r="B122" s="96">
        <f>ДОВЗ!B248</f>
        <v>4.54</v>
      </c>
      <c r="C122" s="96">
        <f>ДОВЗ!C248</f>
        <v>10.98</v>
      </c>
      <c r="D122" s="96">
        <f>ДОВЗ!D248</f>
        <v>32.520000000000003</v>
      </c>
      <c r="E122" s="96">
        <f>ДОВЗ!E248</f>
        <v>248</v>
      </c>
      <c r="F122" s="196" t="str">
        <f>ДОВЗ!F248</f>
        <v>Каша молочная рисовая с маслом сливочным 150/10</v>
      </c>
      <c r="G122" s="186">
        <f>ДОВЗ!G248</f>
        <v>160</v>
      </c>
    </row>
    <row r="123" spans="1:8" ht="15" customHeight="1" x14ac:dyDescent="0.2">
      <c r="A123" s="96" t="s">
        <v>29</v>
      </c>
      <c r="B123" s="40">
        <v>0.1</v>
      </c>
      <c r="C123" s="40">
        <v>0.03</v>
      </c>
      <c r="D123" s="40">
        <v>15.28</v>
      </c>
      <c r="E123" s="42">
        <v>62</v>
      </c>
      <c r="F123" s="170" t="s">
        <v>101</v>
      </c>
      <c r="G123" s="189">
        <v>215</v>
      </c>
    </row>
    <row r="124" spans="1:8" ht="15" customHeight="1" x14ac:dyDescent="0.2">
      <c r="A124" s="176" t="s">
        <v>8</v>
      </c>
      <c r="B124" s="83">
        <v>3.95</v>
      </c>
      <c r="C124" s="83">
        <v>0.5</v>
      </c>
      <c r="D124" s="83">
        <v>24.15</v>
      </c>
      <c r="E124" s="84">
        <v>118</v>
      </c>
      <c r="F124" s="170" t="s">
        <v>7</v>
      </c>
      <c r="G124" s="221">
        <v>50</v>
      </c>
    </row>
    <row r="125" spans="1:8" s="25" customFormat="1" ht="15" x14ac:dyDescent="0.25">
      <c r="A125" s="177"/>
      <c r="B125" s="86">
        <f>SUM(B121:B124)</f>
        <v>8.99</v>
      </c>
      <c r="C125" s="86">
        <f>SUM(C121:C124)</f>
        <v>11.91</v>
      </c>
      <c r="D125" s="86">
        <f>SUM(D121:D124)</f>
        <v>81.75</v>
      </c>
      <c r="E125" s="87">
        <f>SUM(E121:E124)</f>
        <v>475</v>
      </c>
      <c r="F125" s="172" t="s">
        <v>31</v>
      </c>
      <c r="G125" s="240">
        <f>SUM(G121:G124)</f>
        <v>525</v>
      </c>
      <c r="H125" s="34"/>
    </row>
    <row r="126" spans="1:8" ht="15" x14ac:dyDescent="0.2">
      <c r="A126" s="284" t="s">
        <v>233</v>
      </c>
      <c r="B126" s="284"/>
      <c r="C126" s="284"/>
      <c r="D126" s="284"/>
      <c r="E126" s="284"/>
      <c r="F126" s="284"/>
      <c r="G126" s="284"/>
    </row>
    <row r="127" spans="1:8" ht="15" customHeight="1" x14ac:dyDescent="0.2">
      <c r="A127" s="96" t="s">
        <v>2</v>
      </c>
      <c r="B127" s="38">
        <v>0.4</v>
      </c>
      <c r="C127" s="38">
        <v>0.4</v>
      </c>
      <c r="D127" s="38">
        <v>9.8000000000000007</v>
      </c>
      <c r="E127" s="39">
        <v>47</v>
      </c>
      <c r="F127" s="205" t="s">
        <v>147</v>
      </c>
      <c r="G127" s="220">
        <v>100</v>
      </c>
    </row>
    <row r="128" spans="1:8" ht="15" customHeight="1" x14ac:dyDescent="0.2">
      <c r="A128" s="96" t="str">
        <f>ДОВЗ!A265</f>
        <v>257/1996</v>
      </c>
      <c r="B128" s="96">
        <f>ДОВЗ!B265</f>
        <v>6.03</v>
      </c>
      <c r="C128" s="96">
        <f>ДОВЗ!C265</f>
        <v>11.89</v>
      </c>
      <c r="D128" s="96">
        <f>ДОВЗ!D265</f>
        <v>43.33</v>
      </c>
      <c r="E128" s="96">
        <f>ДОВЗ!E265</f>
        <v>305</v>
      </c>
      <c r="F128" s="196" t="str">
        <f>ДОВЗ!F265</f>
        <v>Каша молочная рисовая с маслом сливочным 200/10</v>
      </c>
      <c r="G128" s="186">
        <f>ДОВЗ!G265</f>
        <v>210</v>
      </c>
    </row>
    <row r="129" spans="1:8" ht="15" customHeight="1" x14ac:dyDescent="0.2">
      <c r="A129" s="96" t="s">
        <v>29</v>
      </c>
      <c r="B129" s="40">
        <v>0.1</v>
      </c>
      <c r="C129" s="40">
        <v>0.03</v>
      </c>
      <c r="D129" s="40">
        <v>15.28</v>
      </c>
      <c r="E129" s="42">
        <v>62</v>
      </c>
      <c r="F129" s="170" t="s">
        <v>101</v>
      </c>
      <c r="G129" s="189">
        <v>215</v>
      </c>
    </row>
    <row r="130" spans="1:8" ht="15" customHeight="1" x14ac:dyDescent="0.2">
      <c r="A130" s="176" t="s">
        <v>8</v>
      </c>
      <c r="B130" s="83">
        <v>3.95</v>
      </c>
      <c r="C130" s="83">
        <v>0.5</v>
      </c>
      <c r="D130" s="83">
        <v>24.15</v>
      </c>
      <c r="E130" s="84">
        <v>118</v>
      </c>
      <c r="F130" s="170" t="s">
        <v>7</v>
      </c>
      <c r="G130" s="221">
        <v>50</v>
      </c>
    </row>
    <row r="131" spans="1:8" s="25" customFormat="1" ht="15" x14ac:dyDescent="0.25">
      <c r="A131" s="177"/>
      <c r="B131" s="86">
        <f>SUM(B127:B130)</f>
        <v>10.48</v>
      </c>
      <c r="C131" s="86">
        <f>SUM(C127:C130)</f>
        <v>12.82</v>
      </c>
      <c r="D131" s="86">
        <f>SUM(D127:D130)</f>
        <v>92.56</v>
      </c>
      <c r="E131" s="87">
        <f>SUM(E127:E130)</f>
        <v>532</v>
      </c>
      <c r="F131" s="172" t="s">
        <v>31</v>
      </c>
      <c r="G131" s="240">
        <f>SUM(G127:G130)</f>
        <v>575</v>
      </c>
      <c r="H131" s="34"/>
    </row>
    <row r="132" spans="1:8" s="25" customFormat="1" ht="15" x14ac:dyDescent="0.25">
      <c r="A132" s="146"/>
      <c r="B132" s="50"/>
      <c r="C132" s="50"/>
      <c r="D132" s="50"/>
      <c r="E132" s="51"/>
      <c r="F132" s="208"/>
      <c r="G132" s="173"/>
      <c r="H132" s="10"/>
    </row>
    <row r="133" spans="1:8" ht="15" x14ac:dyDescent="0.2">
      <c r="A133" s="285" t="s">
        <v>86</v>
      </c>
      <c r="B133" s="285"/>
      <c r="C133" s="285"/>
      <c r="D133" s="285"/>
      <c r="E133" s="285"/>
      <c r="F133" s="285"/>
      <c r="G133" s="285"/>
    </row>
    <row r="134" spans="1:8" ht="15" x14ac:dyDescent="0.2">
      <c r="A134" s="284" t="s">
        <v>232</v>
      </c>
      <c r="B134" s="284"/>
      <c r="C134" s="284"/>
      <c r="D134" s="284"/>
      <c r="E134" s="284"/>
      <c r="F134" s="284"/>
      <c r="G134" s="284"/>
    </row>
    <row r="135" spans="1:8" s="25" customFormat="1" ht="15" customHeight="1" x14ac:dyDescent="0.25">
      <c r="A135" s="309" t="s">
        <v>21</v>
      </c>
      <c r="B135" s="297" t="s">
        <v>24</v>
      </c>
      <c r="C135" s="298"/>
      <c r="D135" s="299"/>
      <c r="E135" s="300" t="s">
        <v>25</v>
      </c>
      <c r="F135" s="304" t="s">
        <v>22</v>
      </c>
      <c r="G135" s="304" t="s">
        <v>23</v>
      </c>
      <c r="H135" s="24"/>
    </row>
    <row r="136" spans="1:8" s="25" customFormat="1" ht="17.25" customHeight="1" x14ac:dyDescent="0.25">
      <c r="A136" s="310"/>
      <c r="B136" s="79" t="s">
        <v>26</v>
      </c>
      <c r="C136" s="79" t="s">
        <v>27</v>
      </c>
      <c r="D136" s="79" t="s">
        <v>28</v>
      </c>
      <c r="E136" s="301"/>
      <c r="F136" s="305"/>
      <c r="G136" s="305"/>
      <c r="H136" s="24"/>
    </row>
    <row r="137" spans="1:8" ht="15" customHeight="1" x14ac:dyDescent="0.2">
      <c r="A137" s="41" t="s">
        <v>248</v>
      </c>
      <c r="B137" s="40">
        <v>6.35</v>
      </c>
      <c r="C137" s="40">
        <v>5.75</v>
      </c>
      <c r="D137" s="40">
        <v>0.35</v>
      </c>
      <c r="E137" s="42">
        <v>79</v>
      </c>
      <c r="F137" s="207" t="s">
        <v>249</v>
      </c>
      <c r="G137" s="222" t="s">
        <v>250</v>
      </c>
    </row>
    <row r="138" spans="1:8" ht="15" customHeight="1" x14ac:dyDescent="0.2">
      <c r="A138" s="176" t="str">
        <f>ДОВЗ!A284</f>
        <v>257/1996</v>
      </c>
      <c r="B138" s="176">
        <f>ДОВЗ!B284</f>
        <v>6.54</v>
      </c>
      <c r="C138" s="176">
        <f>ДОВЗ!C284</f>
        <v>11.89</v>
      </c>
      <c r="D138" s="176">
        <f>ДОВЗ!D284</f>
        <v>33.03</v>
      </c>
      <c r="E138" s="176">
        <f>ДОВЗ!E284</f>
        <v>266</v>
      </c>
      <c r="F138" s="193" t="str">
        <f>ДОВЗ!F284</f>
        <v>Каша молочная пшенная с маслом сливочным 150/10</v>
      </c>
      <c r="G138" s="183">
        <f>ДОВЗ!G284</f>
        <v>160</v>
      </c>
    </row>
    <row r="139" spans="1:8" ht="15" customHeight="1" x14ac:dyDescent="0.2">
      <c r="A139" s="96" t="s">
        <v>29</v>
      </c>
      <c r="B139" s="40">
        <v>0.1</v>
      </c>
      <c r="C139" s="40">
        <v>0.03</v>
      </c>
      <c r="D139" s="40">
        <v>15.28</v>
      </c>
      <c r="E139" s="42">
        <v>62</v>
      </c>
      <c r="F139" s="170" t="s">
        <v>101</v>
      </c>
      <c r="G139" s="189">
        <v>215</v>
      </c>
    </row>
    <row r="140" spans="1:8" ht="15" customHeight="1" x14ac:dyDescent="0.2">
      <c r="A140" s="176" t="s">
        <v>8</v>
      </c>
      <c r="B140" s="83">
        <v>3.95</v>
      </c>
      <c r="C140" s="83">
        <v>0.5</v>
      </c>
      <c r="D140" s="83">
        <v>24.15</v>
      </c>
      <c r="E140" s="84">
        <v>118</v>
      </c>
      <c r="F140" s="170" t="s">
        <v>7</v>
      </c>
      <c r="G140" s="221">
        <v>50</v>
      </c>
    </row>
    <row r="141" spans="1:8" ht="15" customHeight="1" x14ac:dyDescent="0.2">
      <c r="A141" s="177"/>
      <c r="B141" s="86">
        <f>SUM(B137:B140)</f>
        <v>16.940000000000001</v>
      </c>
      <c r="C141" s="86">
        <f>SUM(C137:C140)</f>
        <v>18.170000000000002</v>
      </c>
      <c r="D141" s="86">
        <f>SUM(D137:D140)</f>
        <v>72.81</v>
      </c>
      <c r="E141" s="87">
        <f>SUM(E137:E140)</f>
        <v>525</v>
      </c>
      <c r="F141" s="172" t="s">
        <v>31</v>
      </c>
      <c r="G141" s="240">
        <f>SUM(G137:G140)</f>
        <v>425</v>
      </c>
      <c r="H141" s="34"/>
    </row>
    <row r="142" spans="1:8" ht="15" x14ac:dyDescent="0.2">
      <c r="A142" s="284" t="s">
        <v>233</v>
      </c>
      <c r="B142" s="284"/>
      <c r="C142" s="284"/>
      <c r="D142" s="284"/>
      <c r="E142" s="284"/>
      <c r="F142" s="284"/>
      <c r="G142" s="284"/>
    </row>
    <row r="143" spans="1:8" ht="15" customHeight="1" x14ac:dyDescent="0.2">
      <c r="A143" s="41" t="s">
        <v>248</v>
      </c>
      <c r="B143" s="40">
        <v>6.35</v>
      </c>
      <c r="C143" s="40">
        <v>5.75</v>
      </c>
      <c r="D143" s="40">
        <v>0.35</v>
      </c>
      <c r="E143" s="42">
        <v>79</v>
      </c>
      <c r="F143" s="207" t="s">
        <v>249</v>
      </c>
      <c r="G143" s="222" t="s">
        <v>250</v>
      </c>
    </row>
    <row r="144" spans="1:8" ht="15" customHeight="1" x14ac:dyDescent="0.2">
      <c r="A144" s="176" t="str">
        <f>ДОВЗ!A303</f>
        <v>257/1996</v>
      </c>
      <c r="B144" s="176">
        <f>ДОВЗ!B303</f>
        <v>8.6999999999999993</v>
      </c>
      <c r="C144" s="176">
        <f>ДОВЗ!C303</f>
        <v>13.1</v>
      </c>
      <c r="D144" s="176">
        <f>ДОВЗ!D303</f>
        <v>44.02</v>
      </c>
      <c r="E144" s="176">
        <f>ДОВЗ!E303</f>
        <v>330</v>
      </c>
      <c r="F144" s="193" t="str">
        <f>ДОВЗ!F303</f>
        <v>Каша молочная пшенная с маслом сливочным 200/10</v>
      </c>
      <c r="G144" s="183">
        <f>ДОВЗ!G303</f>
        <v>210</v>
      </c>
    </row>
    <row r="145" spans="1:8" ht="15" customHeight="1" x14ac:dyDescent="0.2">
      <c r="A145" s="96" t="s">
        <v>29</v>
      </c>
      <c r="B145" s="40">
        <v>0.1</v>
      </c>
      <c r="C145" s="40">
        <v>0.03</v>
      </c>
      <c r="D145" s="40">
        <v>15.28</v>
      </c>
      <c r="E145" s="42">
        <v>62</v>
      </c>
      <c r="F145" s="170" t="s">
        <v>101</v>
      </c>
      <c r="G145" s="189">
        <v>215</v>
      </c>
    </row>
    <row r="146" spans="1:8" ht="15" customHeight="1" x14ac:dyDescent="0.2">
      <c r="A146" s="176" t="s">
        <v>8</v>
      </c>
      <c r="B146" s="83">
        <v>3.95</v>
      </c>
      <c r="C146" s="83">
        <v>0.5</v>
      </c>
      <c r="D146" s="83">
        <v>24.15</v>
      </c>
      <c r="E146" s="84">
        <v>118</v>
      </c>
      <c r="F146" s="170" t="s">
        <v>7</v>
      </c>
      <c r="G146" s="221">
        <v>50</v>
      </c>
    </row>
    <row r="147" spans="1:8" ht="15" customHeight="1" x14ac:dyDescent="0.2">
      <c r="A147" s="177"/>
      <c r="B147" s="86">
        <f>SUM(B143:B146)</f>
        <v>19.099999999999998</v>
      </c>
      <c r="C147" s="86">
        <f>SUM(C143:C146)</f>
        <v>19.380000000000003</v>
      </c>
      <c r="D147" s="86">
        <f>SUM(D143:D146)</f>
        <v>83.800000000000011</v>
      </c>
      <c r="E147" s="87">
        <f>SUM(E143:E146)</f>
        <v>589</v>
      </c>
      <c r="F147" s="172" t="s">
        <v>31</v>
      </c>
      <c r="G147" s="240">
        <f>SUM(G143:G146)</f>
        <v>475</v>
      </c>
      <c r="H147" s="34"/>
    </row>
    <row r="148" spans="1:8" s="25" customFormat="1" ht="15" x14ac:dyDescent="0.25">
      <c r="A148" s="146"/>
      <c r="B148" s="50"/>
      <c r="C148" s="50"/>
      <c r="D148" s="50"/>
      <c r="E148" s="51"/>
      <c r="F148" s="208"/>
      <c r="G148" s="173"/>
      <c r="H148" s="10"/>
    </row>
    <row r="149" spans="1:8" ht="15" x14ac:dyDescent="0.2">
      <c r="A149" s="285" t="s">
        <v>88</v>
      </c>
      <c r="B149" s="285"/>
      <c r="C149" s="285"/>
      <c r="D149" s="285"/>
      <c r="E149" s="285"/>
      <c r="F149" s="285"/>
      <c r="G149" s="285"/>
    </row>
    <row r="150" spans="1:8" ht="15" x14ac:dyDescent="0.2">
      <c r="A150" s="284" t="s">
        <v>232</v>
      </c>
      <c r="B150" s="284"/>
      <c r="C150" s="284"/>
      <c r="D150" s="284"/>
      <c r="E150" s="284"/>
      <c r="F150" s="284"/>
      <c r="G150" s="284"/>
    </row>
    <row r="151" spans="1:8" s="25" customFormat="1" ht="15" customHeight="1" x14ac:dyDescent="0.25">
      <c r="A151" s="309" t="s">
        <v>21</v>
      </c>
      <c r="B151" s="297" t="s">
        <v>24</v>
      </c>
      <c r="C151" s="298"/>
      <c r="D151" s="299"/>
      <c r="E151" s="300" t="s">
        <v>25</v>
      </c>
      <c r="F151" s="304" t="s">
        <v>22</v>
      </c>
      <c r="G151" s="304" t="s">
        <v>23</v>
      </c>
      <c r="H151" s="24"/>
    </row>
    <row r="152" spans="1:8" s="25" customFormat="1" ht="17.25" customHeight="1" x14ac:dyDescent="0.25">
      <c r="A152" s="310"/>
      <c r="B152" s="79" t="s">
        <v>26</v>
      </c>
      <c r="C152" s="79" t="s">
        <v>27</v>
      </c>
      <c r="D152" s="79" t="s">
        <v>28</v>
      </c>
      <c r="E152" s="301"/>
      <c r="F152" s="305"/>
      <c r="G152" s="305"/>
      <c r="H152" s="24"/>
    </row>
    <row r="153" spans="1:8" ht="15" customHeight="1" x14ac:dyDescent="0.2">
      <c r="A153" s="96" t="s">
        <v>44</v>
      </c>
      <c r="B153" s="40">
        <v>0.05</v>
      </c>
      <c r="C153" s="40">
        <v>8.25</v>
      </c>
      <c r="D153" s="40">
        <v>0.08</v>
      </c>
      <c r="E153" s="42">
        <v>75</v>
      </c>
      <c r="F153" s="169" t="s">
        <v>45</v>
      </c>
      <c r="G153" s="221">
        <v>10</v>
      </c>
    </row>
    <row r="154" spans="1:8" ht="15" customHeight="1" x14ac:dyDescent="0.2">
      <c r="A154" s="148" t="str">
        <f>ДОВЗ!A324</f>
        <v>182/2017</v>
      </c>
      <c r="B154" s="148">
        <f>ДОВЗ!B324</f>
        <v>5.49</v>
      </c>
      <c r="C154" s="148">
        <f>ДОВЗ!C324</f>
        <v>8.6</v>
      </c>
      <c r="D154" s="148">
        <f>ДОВЗ!D324</f>
        <v>29.41</v>
      </c>
      <c r="E154" s="148">
        <f>ДОВЗ!E324</f>
        <v>218</v>
      </c>
      <c r="F154" s="233" t="str">
        <f>ДОВЗ!F324</f>
        <v>Каша жидкая молочная ячневая с маслом 150/8 (СОШ_2018)</v>
      </c>
      <c r="G154" s="234">
        <f>ДОВЗ!G324</f>
        <v>158</v>
      </c>
    </row>
    <row r="155" spans="1:8" ht="15" customHeight="1" x14ac:dyDescent="0.2">
      <c r="A155" s="96" t="s">
        <v>29</v>
      </c>
      <c r="B155" s="40">
        <v>0.1</v>
      </c>
      <c r="C155" s="40">
        <v>0.03</v>
      </c>
      <c r="D155" s="40">
        <v>15.28</v>
      </c>
      <c r="E155" s="42">
        <v>62</v>
      </c>
      <c r="F155" s="170" t="s">
        <v>101</v>
      </c>
      <c r="G155" s="189">
        <v>215</v>
      </c>
    </row>
    <row r="156" spans="1:8" ht="15" customHeight="1" x14ac:dyDescent="0.2">
      <c r="A156" s="176" t="s">
        <v>8</v>
      </c>
      <c r="B156" s="83">
        <v>3.95</v>
      </c>
      <c r="C156" s="83">
        <v>0.5</v>
      </c>
      <c r="D156" s="83">
        <v>24.15</v>
      </c>
      <c r="E156" s="84">
        <v>118</v>
      </c>
      <c r="F156" s="170" t="s">
        <v>7</v>
      </c>
      <c r="G156" s="221">
        <v>50</v>
      </c>
    </row>
    <row r="157" spans="1:8" s="25" customFormat="1" ht="15" x14ac:dyDescent="0.25">
      <c r="A157" s="177"/>
      <c r="B157" s="86">
        <f>SUM(B153:B156)</f>
        <v>9.59</v>
      </c>
      <c r="C157" s="86">
        <f>SUM(C153:C156)</f>
        <v>17.380000000000003</v>
      </c>
      <c r="D157" s="86">
        <f>SUM(D153:D156)</f>
        <v>68.919999999999987</v>
      </c>
      <c r="E157" s="87">
        <f>SUM(E153:E156)</f>
        <v>473</v>
      </c>
      <c r="F157" s="172" t="s">
        <v>31</v>
      </c>
      <c r="G157" s="240">
        <f>SUM(G153:G156)</f>
        <v>433</v>
      </c>
      <c r="H157" s="34"/>
    </row>
    <row r="158" spans="1:8" ht="15" x14ac:dyDescent="0.2">
      <c r="A158" s="284" t="s">
        <v>233</v>
      </c>
      <c r="B158" s="284"/>
      <c r="C158" s="284"/>
      <c r="D158" s="284"/>
      <c r="E158" s="284"/>
      <c r="F158" s="284"/>
      <c r="G158" s="284"/>
    </row>
    <row r="159" spans="1:8" ht="15" customHeight="1" x14ac:dyDescent="0.2">
      <c r="A159" s="96" t="s">
        <v>44</v>
      </c>
      <c r="B159" s="40">
        <v>0.05</v>
      </c>
      <c r="C159" s="40">
        <v>8.25</v>
      </c>
      <c r="D159" s="40">
        <v>0.08</v>
      </c>
      <c r="E159" s="42">
        <v>75</v>
      </c>
      <c r="F159" s="169" t="s">
        <v>45</v>
      </c>
      <c r="G159" s="221">
        <v>10</v>
      </c>
    </row>
    <row r="160" spans="1:8" ht="15" customHeight="1" x14ac:dyDescent="0.2">
      <c r="A160" s="148" t="str">
        <f>ДОВЗ!A341</f>
        <v>182/2017</v>
      </c>
      <c r="B160" s="148">
        <f>ДОВЗ!B341</f>
        <v>7.31</v>
      </c>
      <c r="C160" s="148">
        <f>ДОВЗ!C341</f>
        <v>10.98</v>
      </c>
      <c r="D160" s="148">
        <f>ДОВЗ!D341</f>
        <v>39.200000000000003</v>
      </c>
      <c r="E160" s="148">
        <f>ДОВЗ!E341</f>
        <v>286</v>
      </c>
      <c r="F160" s="233" t="str">
        <f>ДОВЗ!F341</f>
        <v>Каша жидкая молочная ячневая с маслом 200/10 (СОШ_2018)</v>
      </c>
      <c r="G160" s="234">
        <f>ДОВЗ!G341</f>
        <v>210</v>
      </c>
    </row>
    <row r="161" spans="1:8" ht="15" customHeight="1" x14ac:dyDescent="0.2">
      <c r="A161" s="96" t="s">
        <v>29</v>
      </c>
      <c r="B161" s="40">
        <v>0.1</v>
      </c>
      <c r="C161" s="40">
        <v>0.03</v>
      </c>
      <c r="D161" s="40">
        <v>15.28</v>
      </c>
      <c r="E161" s="42">
        <v>62</v>
      </c>
      <c r="F161" s="170" t="s">
        <v>101</v>
      </c>
      <c r="G161" s="189">
        <v>215</v>
      </c>
    </row>
    <row r="162" spans="1:8" ht="15" customHeight="1" x14ac:dyDescent="0.2">
      <c r="A162" s="176" t="s">
        <v>8</v>
      </c>
      <c r="B162" s="83">
        <v>3.95</v>
      </c>
      <c r="C162" s="83">
        <v>0.5</v>
      </c>
      <c r="D162" s="83">
        <v>24.15</v>
      </c>
      <c r="E162" s="84">
        <v>118</v>
      </c>
      <c r="F162" s="170" t="s">
        <v>7</v>
      </c>
      <c r="G162" s="221">
        <v>50</v>
      </c>
    </row>
    <row r="163" spans="1:8" s="25" customFormat="1" ht="15" x14ac:dyDescent="0.25">
      <c r="A163" s="177"/>
      <c r="B163" s="86">
        <f>SUM(B159:B162)</f>
        <v>11.41</v>
      </c>
      <c r="C163" s="86">
        <f>SUM(C159:C162)</f>
        <v>19.760000000000002</v>
      </c>
      <c r="D163" s="86">
        <f>SUM(D159:D162)</f>
        <v>78.710000000000008</v>
      </c>
      <c r="E163" s="87">
        <f>SUM(E159:E162)</f>
        <v>541</v>
      </c>
      <c r="F163" s="172" t="s">
        <v>31</v>
      </c>
      <c r="G163" s="240">
        <f>SUM(G159:G162)</f>
        <v>485</v>
      </c>
      <c r="H163" s="34"/>
    </row>
    <row r="164" spans="1:8" s="25" customFormat="1" ht="15" x14ac:dyDescent="0.25">
      <c r="A164" s="146"/>
      <c r="B164" s="50"/>
      <c r="C164" s="50"/>
      <c r="D164" s="50"/>
      <c r="E164" s="51"/>
      <c r="F164" s="208"/>
      <c r="G164" s="173"/>
      <c r="H164" s="10"/>
    </row>
    <row r="165" spans="1:8" ht="15" x14ac:dyDescent="0.2">
      <c r="A165" s="285" t="s">
        <v>90</v>
      </c>
      <c r="B165" s="285"/>
      <c r="C165" s="285"/>
      <c r="D165" s="285"/>
      <c r="E165" s="285"/>
      <c r="F165" s="285"/>
      <c r="G165" s="285"/>
    </row>
    <row r="166" spans="1:8" ht="15" x14ac:dyDescent="0.2">
      <c r="A166" s="284" t="s">
        <v>232</v>
      </c>
      <c r="B166" s="284"/>
      <c r="C166" s="284"/>
      <c r="D166" s="284"/>
      <c r="E166" s="284"/>
      <c r="F166" s="284"/>
      <c r="G166" s="284"/>
    </row>
    <row r="167" spans="1:8" s="25" customFormat="1" ht="15" customHeight="1" x14ac:dyDescent="0.25">
      <c r="A167" s="309" t="s">
        <v>21</v>
      </c>
      <c r="B167" s="297" t="s">
        <v>24</v>
      </c>
      <c r="C167" s="298"/>
      <c r="D167" s="299"/>
      <c r="E167" s="300" t="s">
        <v>25</v>
      </c>
      <c r="F167" s="304" t="s">
        <v>22</v>
      </c>
      <c r="G167" s="304" t="s">
        <v>23</v>
      </c>
      <c r="H167" s="24"/>
    </row>
    <row r="168" spans="1:8" s="25" customFormat="1" ht="17.25" customHeight="1" x14ac:dyDescent="0.25">
      <c r="A168" s="310"/>
      <c r="B168" s="79" t="s">
        <v>26</v>
      </c>
      <c r="C168" s="79" t="s">
        <v>27</v>
      </c>
      <c r="D168" s="79" t="s">
        <v>28</v>
      </c>
      <c r="E168" s="301"/>
      <c r="F168" s="305"/>
      <c r="G168" s="305"/>
      <c r="H168" s="24"/>
    </row>
    <row r="169" spans="1:8" ht="15" customHeight="1" x14ac:dyDescent="0.2">
      <c r="A169" s="199" t="s">
        <v>208</v>
      </c>
      <c r="B169" s="64">
        <v>2.2999999999999998</v>
      </c>
      <c r="C169" s="64">
        <v>2.9</v>
      </c>
      <c r="D169" s="64"/>
      <c r="E169" s="64">
        <v>38</v>
      </c>
      <c r="F169" s="211" t="s">
        <v>209</v>
      </c>
      <c r="G169" s="181">
        <v>10</v>
      </c>
    </row>
    <row r="170" spans="1:8" ht="15" customHeight="1" x14ac:dyDescent="0.2">
      <c r="A170" s="41" t="s">
        <v>62</v>
      </c>
      <c r="B170" s="40">
        <v>5.86</v>
      </c>
      <c r="C170" s="40">
        <v>12.7</v>
      </c>
      <c r="D170" s="40">
        <v>24.63</v>
      </c>
      <c r="E170" s="42">
        <v>251</v>
      </c>
      <c r="F170" s="273" t="s">
        <v>214</v>
      </c>
      <c r="G170" s="187">
        <v>160</v>
      </c>
    </row>
    <row r="171" spans="1:8" ht="15" customHeight="1" x14ac:dyDescent="0.2">
      <c r="A171" s="96" t="s">
        <v>47</v>
      </c>
      <c r="B171" s="40">
        <v>0.16</v>
      </c>
      <c r="C171" s="40">
        <v>0.03</v>
      </c>
      <c r="D171" s="40">
        <v>15.49</v>
      </c>
      <c r="E171" s="42">
        <v>64</v>
      </c>
      <c r="F171" s="169" t="s">
        <v>106</v>
      </c>
      <c r="G171" s="189">
        <v>222</v>
      </c>
    </row>
    <row r="172" spans="1:8" ht="15" customHeight="1" x14ac:dyDescent="0.2">
      <c r="A172" s="176" t="s">
        <v>8</v>
      </c>
      <c r="B172" s="83">
        <v>3.95</v>
      </c>
      <c r="C172" s="83">
        <v>0.5</v>
      </c>
      <c r="D172" s="83">
        <v>24.15</v>
      </c>
      <c r="E172" s="84">
        <v>118</v>
      </c>
      <c r="F172" s="170" t="s">
        <v>7</v>
      </c>
      <c r="G172" s="221">
        <v>50</v>
      </c>
    </row>
    <row r="173" spans="1:8" ht="15" customHeight="1" x14ac:dyDescent="0.2">
      <c r="A173" s="177"/>
      <c r="B173" s="86">
        <f>SUM(B169:B172)</f>
        <v>12.27</v>
      </c>
      <c r="C173" s="86">
        <f>SUM(C169:C172)</f>
        <v>16.13</v>
      </c>
      <c r="D173" s="86">
        <f>SUM(D169:D172)</f>
        <v>64.27</v>
      </c>
      <c r="E173" s="87">
        <f>SUM(E169:E172)</f>
        <v>471</v>
      </c>
      <c r="F173" s="172" t="s">
        <v>31</v>
      </c>
      <c r="G173" s="240">
        <f>SUM(G169:G172)</f>
        <v>442</v>
      </c>
      <c r="H173" s="34"/>
    </row>
    <row r="174" spans="1:8" ht="15" x14ac:dyDescent="0.2">
      <c r="A174" s="284" t="s">
        <v>233</v>
      </c>
      <c r="B174" s="284"/>
      <c r="C174" s="284"/>
      <c r="D174" s="284"/>
      <c r="E174" s="284"/>
      <c r="F174" s="284"/>
      <c r="G174" s="284"/>
    </row>
    <row r="175" spans="1:8" ht="15" customHeight="1" x14ac:dyDescent="0.2">
      <c r="A175" s="199" t="s">
        <v>208</v>
      </c>
      <c r="B175" s="64">
        <v>2.2999999999999998</v>
      </c>
      <c r="C175" s="64">
        <v>2.9</v>
      </c>
      <c r="D175" s="64"/>
      <c r="E175" s="64">
        <v>38</v>
      </c>
      <c r="F175" s="211" t="s">
        <v>209</v>
      </c>
      <c r="G175" s="181">
        <v>10</v>
      </c>
    </row>
    <row r="176" spans="1:8" ht="15" customHeight="1" x14ac:dyDescent="0.2">
      <c r="A176" s="96" t="s">
        <v>62</v>
      </c>
      <c r="B176" s="38">
        <v>7.79</v>
      </c>
      <c r="C176" s="38">
        <v>14.18</v>
      </c>
      <c r="D176" s="38">
        <v>32.81</v>
      </c>
      <c r="E176" s="39">
        <v>309</v>
      </c>
      <c r="F176" s="272" t="s">
        <v>131</v>
      </c>
      <c r="G176" s="223">
        <v>210</v>
      </c>
    </row>
    <row r="177" spans="1:8" ht="15" customHeight="1" x14ac:dyDescent="0.2">
      <c r="A177" s="96" t="s">
        <v>47</v>
      </c>
      <c r="B177" s="40">
        <v>0.16</v>
      </c>
      <c r="C177" s="40">
        <v>0.03</v>
      </c>
      <c r="D177" s="40">
        <v>15.49</v>
      </c>
      <c r="E177" s="42">
        <v>64</v>
      </c>
      <c r="F177" s="169" t="s">
        <v>106</v>
      </c>
      <c r="G177" s="189">
        <v>222</v>
      </c>
    </row>
    <row r="178" spans="1:8" ht="15" customHeight="1" x14ac:dyDescent="0.2">
      <c r="A178" s="176" t="s">
        <v>8</v>
      </c>
      <c r="B178" s="83">
        <v>3.95</v>
      </c>
      <c r="C178" s="83">
        <v>0.5</v>
      </c>
      <c r="D178" s="83">
        <v>24.15</v>
      </c>
      <c r="E178" s="84">
        <v>118</v>
      </c>
      <c r="F178" s="170" t="s">
        <v>7</v>
      </c>
      <c r="G178" s="221">
        <v>50</v>
      </c>
    </row>
    <row r="179" spans="1:8" ht="15" customHeight="1" x14ac:dyDescent="0.2">
      <c r="A179" s="177"/>
      <c r="B179" s="86">
        <f>SUM(B175:B178)</f>
        <v>14.2</v>
      </c>
      <c r="C179" s="86">
        <f>SUM(C175:C178)</f>
        <v>17.61</v>
      </c>
      <c r="D179" s="86">
        <f>SUM(D175:D178)</f>
        <v>72.45</v>
      </c>
      <c r="E179" s="87">
        <f>SUM(E175:E178)</f>
        <v>529</v>
      </c>
      <c r="F179" s="172" t="s">
        <v>31</v>
      </c>
      <c r="G179" s="240">
        <f>SUM(G175:G178)</f>
        <v>492</v>
      </c>
      <c r="H179" s="34"/>
    </row>
    <row r="180" spans="1:8" s="25" customFormat="1" ht="15" x14ac:dyDescent="0.25">
      <c r="A180" s="150"/>
      <c r="B180" s="35"/>
      <c r="C180" s="35"/>
      <c r="D180" s="35"/>
      <c r="E180" s="36"/>
      <c r="F180" s="71"/>
      <c r="G180" s="71"/>
      <c r="H180" s="10"/>
    </row>
    <row r="181" spans="1:8" ht="15" x14ac:dyDescent="0.2">
      <c r="A181" s="285" t="s">
        <v>92</v>
      </c>
      <c r="B181" s="285"/>
      <c r="C181" s="285"/>
      <c r="D181" s="285"/>
      <c r="E181" s="285"/>
      <c r="F181" s="285"/>
      <c r="G181" s="285"/>
    </row>
    <row r="182" spans="1:8" ht="15" x14ac:dyDescent="0.2">
      <c r="A182" s="284" t="s">
        <v>233</v>
      </c>
      <c r="B182" s="284"/>
      <c r="C182" s="284"/>
      <c r="D182" s="284"/>
      <c r="E182" s="284"/>
      <c r="F182" s="284"/>
      <c r="G182" s="284"/>
    </row>
    <row r="183" spans="1:8" s="25" customFormat="1" ht="15" customHeight="1" x14ac:dyDescent="0.25">
      <c r="A183" s="309" t="s">
        <v>21</v>
      </c>
      <c r="B183" s="297" t="s">
        <v>24</v>
      </c>
      <c r="C183" s="298"/>
      <c r="D183" s="299"/>
      <c r="E183" s="300" t="s">
        <v>25</v>
      </c>
      <c r="F183" s="304" t="s">
        <v>22</v>
      </c>
      <c r="G183" s="304" t="s">
        <v>23</v>
      </c>
      <c r="H183" s="24"/>
    </row>
    <row r="184" spans="1:8" s="25" customFormat="1" ht="17.25" customHeight="1" x14ac:dyDescent="0.25">
      <c r="A184" s="310"/>
      <c r="B184" s="79" t="s">
        <v>26</v>
      </c>
      <c r="C184" s="79" t="s">
        <v>27</v>
      </c>
      <c r="D184" s="79" t="s">
        <v>28</v>
      </c>
      <c r="E184" s="301"/>
      <c r="F184" s="305"/>
      <c r="G184" s="305"/>
      <c r="H184" s="24"/>
    </row>
    <row r="185" spans="1:8" ht="15" customHeight="1" x14ac:dyDescent="0.2">
      <c r="A185" s="41" t="s">
        <v>251</v>
      </c>
      <c r="B185" s="40">
        <v>6.03</v>
      </c>
      <c r="C185" s="40">
        <v>3.67</v>
      </c>
      <c r="D185" s="40">
        <v>14.84</v>
      </c>
      <c r="E185" s="42">
        <v>117</v>
      </c>
      <c r="F185" s="207" t="s">
        <v>252</v>
      </c>
      <c r="G185" s="222">
        <v>50</v>
      </c>
    </row>
    <row r="186" spans="1:8" ht="15" customHeight="1" x14ac:dyDescent="0.2">
      <c r="A186" s="41" t="s">
        <v>67</v>
      </c>
      <c r="B186" s="40">
        <v>18.89</v>
      </c>
      <c r="C186" s="40">
        <v>16.940000000000001</v>
      </c>
      <c r="D186" s="40">
        <v>34.119999999999997</v>
      </c>
      <c r="E186" s="42">
        <v>364</v>
      </c>
      <c r="F186" s="207" t="s">
        <v>240</v>
      </c>
      <c r="G186" s="187">
        <v>130</v>
      </c>
    </row>
    <row r="187" spans="1:8" ht="15" customHeight="1" x14ac:dyDescent="0.2">
      <c r="A187" s="96" t="s">
        <v>29</v>
      </c>
      <c r="B187" s="40">
        <v>0.1</v>
      </c>
      <c r="C187" s="40">
        <v>0.03</v>
      </c>
      <c r="D187" s="40">
        <v>15.28</v>
      </c>
      <c r="E187" s="42">
        <v>62</v>
      </c>
      <c r="F187" s="170" t="s">
        <v>101</v>
      </c>
      <c r="G187" s="189">
        <v>215</v>
      </c>
    </row>
    <row r="188" spans="1:8" ht="15" customHeight="1" x14ac:dyDescent="0.2">
      <c r="A188" s="176" t="s">
        <v>8</v>
      </c>
      <c r="B188" s="83">
        <v>3.95</v>
      </c>
      <c r="C188" s="83">
        <v>0.5</v>
      </c>
      <c r="D188" s="83">
        <v>24.15</v>
      </c>
      <c r="E188" s="84">
        <v>118</v>
      </c>
      <c r="F188" s="170" t="s">
        <v>7</v>
      </c>
      <c r="G188" s="221">
        <v>50</v>
      </c>
    </row>
    <row r="189" spans="1:8" s="25" customFormat="1" ht="15" x14ac:dyDescent="0.25">
      <c r="A189" s="177"/>
      <c r="B189" s="86">
        <f>SUM(B185:B188)</f>
        <v>28.970000000000002</v>
      </c>
      <c r="C189" s="86">
        <f>SUM(C185:C188)</f>
        <v>21.14</v>
      </c>
      <c r="D189" s="86">
        <f>SUM(D185:D188)</f>
        <v>88.389999999999986</v>
      </c>
      <c r="E189" s="87">
        <f>SUM(E185:E188)</f>
        <v>661</v>
      </c>
      <c r="F189" s="172" t="s">
        <v>31</v>
      </c>
      <c r="G189" s="240">
        <f>SUM(G185:G188)</f>
        <v>445</v>
      </c>
      <c r="H189" s="34"/>
    </row>
    <row r="191" spans="1:8" x14ac:dyDescent="0.2">
      <c r="E191" s="91"/>
      <c r="F191" s="217"/>
    </row>
  </sheetData>
  <mergeCells count="97">
    <mergeCell ref="A174:G174"/>
    <mergeCell ref="A181:G181"/>
    <mergeCell ref="A182:G182"/>
    <mergeCell ref="A183:A184"/>
    <mergeCell ref="B183:D183"/>
    <mergeCell ref="E183:E184"/>
    <mergeCell ref="F183:F184"/>
    <mergeCell ref="G183:G184"/>
    <mergeCell ref="A158:G158"/>
    <mergeCell ref="A165:G165"/>
    <mergeCell ref="A166:G166"/>
    <mergeCell ref="A167:A168"/>
    <mergeCell ref="B167:D167"/>
    <mergeCell ref="E167:E168"/>
    <mergeCell ref="F167:F168"/>
    <mergeCell ref="G167:G168"/>
    <mergeCell ref="A142:G142"/>
    <mergeCell ref="A149:G149"/>
    <mergeCell ref="A150:G150"/>
    <mergeCell ref="A151:A152"/>
    <mergeCell ref="B151:D151"/>
    <mergeCell ref="E151:E152"/>
    <mergeCell ref="F151:F152"/>
    <mergeCell ref="G151:G152"/>
    <mergeCell ref="A126:G126"/>
    <mergeCell ref="A133:G133"/>
    <mergeCell ref="A134:G134"/>
    <mergeCell ref="A135:A136"/>
    <mergeCell ref="B135:D135"/>
    <mergeCell ref="E135:E136"/>
    <mergeCell ref="F135:F136"/>
    <mergeCell ref="G135:G136"/>
    <mergeCell ref="A110:G110"/>
    <mergeCell ref="A117:G117"/>
    <mergeCell ref="A118:G118"/>
    <mergeCell ref="A119:A120"/>
    <mergeCell ref="B119:D119"/>
    <mergeCell ref="E119:E120"/>
    <mergeCell ref="F119:F120"/>
    <mergeCell ref="G119:G120"/>
    <mergeCell ref="A100:G100"/>
    <mergeCell ref="A101:G101"/>
    <mergeCell ref="A102:G102"/>
    <mergeCell ref="A103:A104"/>
    <mergeCell ref="B103:D103"/>
    <mergeCell ref="E103:E104"/>
    <mergeCell ref="F103:F104"/>
    <mergeCell ref="G103:G104"/>
    <mergeCell ref="A83:G83"/>
    <mergeCell ref="A90:G90"/>
    <mergeCell ref="A91:G91"/>
    <mergeCell ref="A92:A93"/>
    <mergeCell ref="B92:D92"/>
    <mergeCell ref="E92:E93"/>
    <mergeCell ref="F92:F93"/>
    <mergeCell ref="G92:G93"/>
    <mergeCell ref="A67:G67"/>
    <mergeCell ref="A74:G74"/>
    <mergeCell ref="A75:G75"/>
    <mergeCell ref="A76:A77"/>
    <mergeCell ref="B76:D76"/>
    <mergeCell ref="E76:E77"/>
    <mergeCell ref="F76:F77"/>
    <mergeCell ref="G76:G77"/>
    <mergeCell ref="A51:G51"/>
    <mergeCell ref="A58:G58"/>
    <mergeCell ref="A59:G59"/>
    <mergeCell ref="A60:A61"/>
    <mergeCell ref="B60:D60"/>
    <mergeCell ref="E60:E61"/>
    <mergeCell ref="F60:F61"/>
    <mergeCell ref="G60:G61"/>
    <mergeCell ref="A34:G34"/>
    <mergeCell ref="A42:G42"/>
    <mergeCell ref="A43:G43"/>
    <mergeCell ref="A44:A45"/>
    <mergeCell ref="B44:D44"/>
    <mergeCell ref="E44:E45"/>
    <mergeCell ref="F44:F45"/>
    <mergeCell ref="G44:G45"/>
    <mergeCell ref="A18:G18"/>
    <mergeCell ref="A25:G25"/>
    <mergeCell ref="A26:G26"/>
    <mergeCell ref="A27:A28"/>
    <mergeCell ref="B27:D27"/>
    <mergeCell ref="E27:E28"/>
    <mergeCell ref="F27:F28"/>
    <mergeCell ref="G27:G28"/>
    <mergeCell ref="A7:G7"/>
    <mergeCell ref="F8:G8"/>
    <mergeCell ref="A9:G9"/>
    <mergeCell ref="A10:G10"/>
    <mergeCell ref="A11:A12"/>
    <mergeCell ref="B11:D11"/>
    <mergeCell ref="E11:E12"/>
    <mergeCell ref="F11:F12"/>
    <mergeCell ref="G11:G12"/>
  </mergeCells>
  <conditionalFormatting sqref="F13">
    <cfRule type="duplicateValues" dxfId="67" priority="24"/>
  </conditionalFormatting>
  <conditionalFormatting sqref="F13">
    <cfRule type="duplicateValues" dxfId="66" priority="23"/>
  </conditionalFormatting>
  <conditionalFormatting sqref="F13">
    <cfRule type="duplicateValues" dxfId="65" priority="22"/>
  </conditionalFormatting>
  <conditionalFormatting sqref="F13">
    <cfRule type="duplicateValues" dxfId="64" priority="21"/>
  </conditionalFormatting>
  <conditionalFormatting sqref="F19">
    <cfRule type="duplicateValues" dxfId="63" priority="20"/>
  </conditionalFormatting>
  <conditionalFormatting sqref="F19">
    <cfRule type="duplicateValues" dxfId="62" priority="19"/>
  </conditionalFormatting>
  <conditionalFormatting sqref="F19">
    <cfRule type="duplicateValues" dxfId="61" priority="18"/>
  </conditionalFormatting>
  <conditionalFormatting sqref="F19">
    <cfRule type="duplicateValues" dxfId="60" priority="17"/>
  </conditionalFormatting>
  <conditionalFormatting sqref="F62">
    <cfRule type="duplicateValues" dxfId="59" priority="16"/>
  </conditionalFormatting>
  <conditionalFormatting sqref="F62">
    <cfRule type="duplicateValues" dxfId="58" priority="15"/>
  </conditionalFormatting>
  <conditionalFormatting sqref="F62">
    <cfRule type="duplicateValues" dxfId="57" priority="14"/>
  </conditionalFormatting>
  <conditionalFormatting sqref="F62">
    <cfRule type="duplicateValues" dxfId="56" priority="13"/>
  </conditionalFormatting>
  <conditionalFormatting sqref="F68">
    <cfRule type="duplicateValues" dxfId="55" priority="12"/>
  </conditionalFormatting>
  <conditionalFormatting sqref="F68">
    <cfRule type="duplicateValues" dxfId="54" priority="11"/>
  </conditionalFormatting>
  <conditionalFormatting sqref="F68">
    <cfRule type="duplicateValues" dxfId="53" priority="10"/>
  </conditionalFormatting>
  <conditionalFormatting sqref="F68">
    <cfRule type="duplicateValues" dxfId="52" priority="9"/>
  </conditionalFormatting>
  <conditionalFormatting sqref="F169">
    <cfRule type="duplicateValues" dxfId="51" priority="8"/>
  </conditionalFormatting>
  <conditionalFormatting sqref="F169">
    <cfRule type="duplicateValues" dxfId="50" priority="7"/>
  </conditionalFormatting>
  <conditionalFormatting sqref="F169">
    <cfRule type="duplicateValues" dxfId="49" priority="6"/>
  </conditionalFormatting>
  <conditionalFormatting sqref="F169">
    <cfRule type="duplicateValues" dxfId="48" priority="5"/>
  </conditionalFormatting>
  <conditionalFormatting sqref="F175">
    <cfRule type="duplicateValues" dxfId="47" priority="4"/>
  </conditionalFormatting>
  <conditionalFormatting sqref="F175">
    <cfRule type="duplicateValues" dxfId="46" priority="3"/>
  </conditionalFormatting>
  <conditionalFormatting sqref="F175">
    <cfRule type="duplicateValues" dxfId="45" priority="2"/>
  </conditionalFormatting>
  <conditionalFormatting sqref="F175">
    <cfRule type="duplicateValues" dxfId="44" priority="1"/>
  </conditionalFormatting>
  <pageMargins left="0.78740157480314965" right="0" top="0" bottom="0" header="0.31496062992125984" footer="0.31496062992125984"/>
  <pageSetup paperSize="9" scale="81" orientation="portrait" r:id="rId1"/>
  <rowBreaks count="3" manualBreakCount="3">
    <brk id="56" max="6" man="1"/>
    <brk id="99" max="6" man="1"/>
    <brk id="147" max="6" man="1"/>
  </rowBreaks>
  <colBreaks count="1" manualBreakCount="1">
    <brk id="7" max="19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99"/>
  </sheetPr>
  <dimension ref="A1:H157"/>
  <sheetViews>
    <sheetView view="pageBreakPreview" topLeftCell="A127" zoomScale="87" zoomScaleNormal="100" zoomScaleSheetLayoutView="87" workbookViewId="0">
      <selection activeCell="F147" sqref="F147"/>
    </sheetView>
  </sheetViews>
  <sheetFormatPr defaultRowHeight="14.25" x14ac:dyDescent="0.25"/>
  <cols>
    <col min="1" max="1" width="12.140625" style="118" customWidth="1"/>
    <col min="2" max="4" width="7.28515625" style="30" customWidth="1"/>
    <col min="5" max="5" width="7.28515625" style="11" customWidth="1"/>
    <col min="6" max="6" width="63.42578125" style="71" customWidth="1"/>
    <col min="7" max="7" width="10.7109375" style="71" customWidth="1"/>
    <col min="8" max="8" width="4.5703125" style="3" hidden="1" customWidth="1"/>
    <col min="9" max="244" width="9.140625" style="3"/>
    <col min="245" max="245" width="8" style="3" customWidth="1"/>
    <col min="246" max="246" width="56.5703125" style="3" customWidth="1"/>
    <col min="247" max="247" width="10.7109375" style="3" customWidth="1"/>
    <col min="248" max="250" width="5" style="3" customWidth="1"/>
    <col min="251" max="251" width="7.5703125" style="3" customWidth="1"/>
    <col min="252" max="259" width="5" style="3" customWidth="1"/>
    <col min="260" max="500" width="9.140625" style="3"/>
    <col min="501" max="501" width="8" style="3" customWidth="1"/>
    <col min="502" max="502" width="56.5703125" style="3" customWidth="1"/>
    <col min="503" max="503" width="10.7109375" style="3" customWidth="1"/>
    <col min="504" max="506" width="5" style="3" customWidth="1"/>
    <col min="507" max="507" width="7.5703125" style="3" customWidth="1"/>
    <col min="508" max="515" width="5" style="3" customWidth="1"/>
    <col min="516" max="756" width="9.140625" style="3"/>
    <col min="757" max="757" width="8" style="3" customWidth="1"/>
    <col min="758" max="758" width="56.5703125" style="3" customWidth="1"/>
    <col min="759" max="759" width="10.7109375" style="3" customWidth="1"/>
    <col min="760" max="762" width="5" style="3" customWidth="1"/>
    <col min="763" max="763" width="7.5703125" style="3" customWidth="1"/>
    <col min="764" max="771" width="5" style="3" customWidth="1"/>
    <col min="772" max="1012" width="9.140625" style="3"/>
    <col min="1013" max="1013" width="8" style="3" customWidth="1"/>
    <col min="1014" max="1014" width="56.5703125" style="3" customWidth="1"/>
    <col min="1015" max="1015" width="10.7109375" style="3" customWidth="1"/>
    <col min="1016" max="1018" width="5" style="3" customWidth="1"/>
    <col min="1019" max="1019" width="7.5703125" style="3" customWidth="1"/>
    <col min="1020" max="1027" width="5" style="3" customWidth="1"/>
    <col min="1028" max="1268" width="9.140625" style="3"/>
    <col min="1269" max="1269" width="8" style="3" customWidth="1"/>
    <col min="1270" max="1270" width="56.5703125" style="3" customWidth="1"/>
    <col min="1271" max="1271" width="10.7109375" style="3" customWidth="1"/>
    <col min="1272" max="1274" width="5" style="3" customWidth="1"/>
    <col min="1275" max="1275" width="7.5703125" style="3" customWidth="1"/>
    <col min="1276" max="1283" width="5" style="3" customWidth="1"/>
    <col min="1284" max="1524" width="9.140625" style="3"/>
    <col min="1525" max="1525" width="8" style="3" customWidth="1"/>
    <col min="1526" max="1526" width="56.5703125" style="3" customWidth="1"/>
    <col min="1527" max="1527" width="10.7109375" style="3" customWidth="1"/>
    <col min="1528" max="1530" width="5" style="3" customWidth="1"/>
    <col min="1531" max="1531" width="7.5703125" style="3" customWidth="1"/>
    <col min="1532" max="1539" width="5" style="3" customWidth="1"/>
    <col min="1540" max="1780" width="9.140625" style="3"/>
    <col min="1781" max="1781" width="8" style="3" customWidth="1"/>
    <col min="1782" max="1782" width="56.5703125" style="3" customWidth="1"/>
    <col min="1783" max="1783" width="10.7109375" style="3" customWidth="1"/>
    <col min="1784" max="1786" width="5" style="3" customWidth="1"/>
    <col min="1787" max="1787" width="7.5703125" style="3" customWidth="1"/>
    <col min="1788" max="1795" width="5" style="3" customWidth="1"/>
    <col min="1796" max="2036" width="9.140625" style="3"/>
    <col min="2037" max="2037" width="8" style="3" customWidth="1"/>
    <col min="2038" max="2038" width="56.5703125" style="3" customWidth="1"/>
    <col min="2039" max="2039" width="10.7109375" style="3" customWidth="1"/>
    <col min="2040" max="2042" width="5" style="3" customWidth="1"/>
    <col min="2043" max="2043" width="7.5703125" style="3" customWidth="1"/>
    <col min="2044" max="2051" width="5" style="3" customWidth="1"/>
    <col min="2052" max="2292" width="9.140625" style="3"/>
    <col min="2293" max="2293" width="8" style="3" customWidth="1"/>
    <col min="2294" max="2294" width="56.5703125" style="3" customWidth="1"/>
    <col min="2295" max="2295" width="10.7109375" style="3" customWidth="1"/>
    <col min="2296" max="2298" width="5" style="3" customWidth="1"/>
    <col min="2299" max="2299" width="7.5703125" style="3" customWidth="1"/>
    <col min="2300" max="2307" width="5" style="3" customWidth="1"/>
    <col min="2308" max="2548" width="9.140625" style="3"/>
    <col min="2549" max="2549" width="8" style="3" customWidth="1"/>
    <col min="2550" max="2550" width="56.5703125" style="3" customWidth="1"/>
    <col min="2551" max="2551" width="10.7109375" style="3" customWidth="1"/>
    <col min="2552" max="2554" width="5" style="3" customWidth="1"/>
    <col min="2555" max="2555" width="7.5703125" style="3" customWidth="1"/>
    <col min="2556" max="2563" width="5" style="3" customWidth="1"/>
    <col min="2564" max="2804" width="9.140625" style="3"/>
    <col min="2805" max="2805" width="8" style="3" customWidth="1"/>
    <col min="2806" max="2806" width="56.5703125" style="3" customWidth="1"/>
    <col min="2807" max="2807" width="10.7109375" style="3" customWidth="1"/>
    <col min="2808" max="2810" width="5" style="3" customWidth="1"/>
    <col min="2811" max="2811" width="7.5703125" style="3" customWidth="1"/>
    <col min="2812" max="2819" width="5" style="3" customWidth="1"/>
    <col min="2820" max="3060" width="9.140625" style="3"/>
    <col min="3061" max="3061" width="8" style="3" customWidth="1"/>
    <col min="3062" max="3062" width="56.5703125" style="3" customWidth="1"/>
    <col min="3063" max="3063" width="10.7109375" style="3" customWidth="1"/>
    <col min="3064" max="3066" width="5" style="3" customWidth="1"/>
    <col min="3067" max="3067" width="7.5703125" style="3" customWidth="1"/>
    <col min="3068" max="3075" width="5" style="3" customWidth="1"/>
    <col min="3076" max="3316" width="9.140625" style="3"/>
    <col min="3317" max="3317" width="8" style="3" customWidth="1"/>
    <col min="3318" max="3318" width="56.5703125" style="3" customWidth="1"/>
    <col min="3319" max="3319" width="10.7109375" style="3" customWidth="1"/>
    <col min="3320" max="3322" width="5" style="3" customWidth="1"/>
    <col min="3323" max="3323" width="7.5703125" style="3" customWidth="1"/>
    <col min="3324" max="3331" width="5" style="3" customWidth="1"/>
    <col min="3332" max="3572" width="9.140625" style="3"/>
    <col min="3573" max="3573" width="8" style="3" customWidth="1"/>
    <col min="3574" max="3574" width="56.5703125" style="3" customWidth="1"/>
    <col min="3575" max="3575" width="10.7109375" style="3" customWidth="1"/>
    <col min="3576" max="3578" width="5" style="3" customWidth="1"/>
    <col min="3579" max="3579" width="7.5703125" style="3" customWidth="1"/>
    <col min="3580" max="3587" width="5" style="3" customWidth="1"/>
    <col min="3588" max="3828" width="9.140625" style="3"/>
    <col min="3829" max="3829" width="8" style="3" customWidth="1"/>
    <col min="3830" max="3830" width="56.5703125" style="3" customWidth="1"/>
    <col min="3831" max="3831" width="10.7109375" style="3" customWidth="1"/>
    <col min="3832" max="3834" width="5" style="3" customWidth="1"/>
    <col min="3835" max="3835" width="7.5703125" style="3" customWidth="1"/>
    <col min="3836" max="3843" width="5" style="3" customWidth="1"/>
    <col min="3844" max="4084" width="9.140625" style="3"/>
    <col min="4085" max="4085" width="8" style="3" customWidth="1"/>
    <col min="4086" max="4086" width="56.5703125" style="3" customWidth="1"/>
    <col min="4087" max="4087" width="10.7109375" style="3" customWidth="1"/>
    <col min="4088" max="4090" width="5" style="3" customWidth="1"/>
    <col min="4091" max="4091" width="7.5703125" style="3" customWidth="1"/>
    <col min="4092" max="4099" width="5" style="3" customWidth="1"/>
    <col min="4100" max="4340" width="9.140625" style="3"/>
    <col min="4341" max="4341" width="8" style="3" customWidth="1"/>
    <col min="4342" max="4342" width="56.5703125" style="3" customWidth="1"/>
    <col min="4343" max="4343" width="10.7109375" style="3" customWidth="1"/>
    <col min="4344" max="4346" width="5" style="3" customWidth="1"/>
    <col min="4347" max="4347" width="7.5703125" style="3" customWidth="1"/>
    <col min="4348" max="4355" width="5" style="3" customWidth="1"/>
    <col min="4356" max="4596" width="9.140625" style="3"/>
    <col min="4597" max="4597" width="8" style="3" customWidth="1"/>
    <col min="4598" max="4598" width="56.5703125" style="3" customWidth="1"/>
    <col min="4599" max="4599" width="10.7109375" style="3" customWidth="1"/>
    <col min="4600" max="4602" width="5" style="3" customWidth="1"/>
    <col min="4603" max="4603" width="7.5703125" style="3" customWidth="1"/>
    <col min="4604" max="4611" width="5" style="3" customWidth="1"/>
    <col min="4612" max="4852" width="9.140625" style="3"/>
    <col min="4853" max="4853" width="8" style="3" customWidth="1"/>
    <col min="4854" max="4854" width="56.5703125" style="3" customWidth="1"/>
    <col min="4855" max="4855" width="10.7109375" style="3" customWidth="1"/>
    <col min="4856" max="4858" width="5" style="3" customWidth="1"/>
    <col min="4859" max="4859" width="7.5703125" style="3" customWidth="1"/>
    <col min="4860" max="4867" width="5" style="3" customWidth="1"/>
    <col min="4868" max="5108" width="9.140625" style="3"/>
    <col min="5109" max="5109" width="8" style="3" customWidth="1"/>
    <col min="5110" max="5110" width="56.5703125" style="3" customWidth="1"/>
    <col min="5111" max="5111" width="10.7109375" style="3" customWidth="1"/>
    <col min="5112" max="5114" width="5" style="3" customWidth="1"/>
    <col min="5115" max="5115" width="7.5703125" style="3" customWidth="1"/>
    <col min="5116" max="5123" width="5" style="3" customWidth="1"/>
    <col min="5124" max="5364" width="9.140625" style="3"/>
    <col min="5365" max="5365" width="8" style="3" customWidth="1"/>
    <col min="5366" max="5366" width="56.5703125" style="3" customWidth="1"/>
    <col min="5367" max="5367" width="10.7109375" style="3" customWidth="1"/>
    <col min="5368" max="5370" width="5" style="3" customWidth="1"/>
    <col min="5371" max="5371" width="7.5703125" style="3" customWidth="1"/>
    <col min="5372" max="5379" width="5" style="3" customWidth="1"/>
    <col min="5380" max="5620" width="9.140625" style="3"/>
    <col min="5621" max="5621" width="8" style="3" customWidth="1"/>
    <col min="5622" max="5622" width="56.5703125" style="3" customWidth="1"/>
    <col min="5623" max="5623" width="10.7109375" style="3" customWidth="1"/>
    <col min="5624" max="5626" width="5" style="3" customWidth="1"/>
    <col min="5627" max="5627" width="7.5703125" style="3" customWidth="1"/>
    <col min="5628" max="5635" width="5" style="3" customWidth="1"/>
    <col min="5636" max="5876" width="9.140625" style="3"/>
    <col min="5877" max="5877" width="8" style="3" customWidth="1"/>
    <col min="5878" max="5878" width="56.5703125" style="3" customWidth="1"/>
    <col min="5879" max="5879" width="10.7109375" style="3" customWidth="1"/>
    <col min="5880" max="5882" width="5" style="3" customWidth="1"/>
    <col min="5883" max="5883" width="7.5703125" style="3" customWidth="1"/>
    <col min="5884" max="5891" width="5" style="3" customWidth="1"/>
    <col min="5892" max="6132" width="9.140625" style="3"/>
    <col min="6133" max="6133" width="8" style="3" customWidth="1"/>
    <col min="6134" max="6134" width="56.5703125" style="3" customWidth="1"/>
    <col min="6135" max="6135" width="10.7109375" style="3" customWidth="1"/>
    <col min="6136" max="6138" width="5" style="3" customWidth="1"/>
    <col min="6139" max="6139" width="7.5703125" style="3" customWidth="1"/>
    <col min="6140" max="6147" width="5" style="3" customWidth="1"/>
    <col min="6148" max="6388" width="9.140625" style="3"/>
    <col min="6389" max="6389" width="8" style="3" customWidth="1"/>
    <col min="6390" max="6390" width="56.5703125" style="3" customWidth="1"/>
    <col min="6391" max="6391" width="10.7109375" style="3" customWidth="1"/>
    <col min="6392" max="6394" width="5" style="3" customWidth="1"/>
    <col min="6395" max="6395" width="7.5703125" style="3" customWidth="1"/>
    <col min="6396" max="6403" width="5" style="3" customWidth="1"/>
    <col min="6404" max="6644" width="9.140625" style="3"/>
    <col min="6645" max="6645" width="8" style="3" customWidth="1"/>
    <col min="6646" max="6646" width="56.5703125" style="3" customWidth="1"/>
    <col min="6647" max="6647" width="10.7109375" style="3" customWidth="1"/>
    <col min="6648" max="6650" width="5" style="3" customWidth="1"/>
    <col min="6651" max="6651" width="7.5703125" style="3" customWidth="1"/>
    <col min="6652" max="6659" width="5" style="3" customWidth="1"/>
    <col min="6660" max="6900" width="9.140625" style="3"/>
    <col min="6901" max="6901" width="8" style="3" customWidth="1"/>
    <col min="6902" max="6902" width="56.5703125" style="3" customWidth="1"/>
    <col min="6903" max="6903" width="10.7109375" style="3" customWidth="1"/>
    <col min="6904" max="6906" width="5" style="3" customWidth="1"/>
    <col min="6907" max="6907" width="7.5703125" style="3" customWidth="1"/>
    <col min="6908" max="6915" width="5" style="3" customWidth="1"/>
    <col min="6916" max="7156" width="9.140625" style="3"/>
    <col min="7157" max="7157" width="8" style="3" customWidth="1"/>
    <col min="7158" max="7158" width="56.5703125" style="3" customWidth="1"/>
    <col min="7159" max="7159" width="10.7109375" style="3" customWidth="1"/>
    <col min="7160" max="7162" width="5" style="3" customWidth="1"/>
    <col min="7163" max="7163" width="7.5703125" style="3" customWidth="1"/>
    <col min="7164" max="7171" width="5" style="3" customWidth="1"/>
    <col min="7172" max="7412" width="9.140625" style="3"/>
    <col min="7413" max="7413" width="8" style="3" customWidth="1"/>
    <col min="7414" max="7414" width="56.5703125" style="3" customWidth="1"/>
    <col min="7415" max="7415" width="10.7109375" style="3" customWidth="1"/>
    <col min="7416" max="7418" width="5" style="3" customWidth="1"/>
    <col min="7419" max="7419" width="7.5703125" style="3" customWidth="1"/>
    <col min="7420" max="7427" width="5" style="3" customWidth="1"/>
    <col min="7428" max="7668" width="9.140625" style="3"/>
    <col min="7669" max="7669" width="8" style="3" customWidth="1"/>
    <col min="7670" max="7670" width="56.5703125" style="3" customWidth="1"/>
    <col min="7671" max="7671" width="10.7109375" style="3" customWidth="1"/>
    <col min="7672" max="7674" width="5" style="3" customWidth="1"/>
    <col min="7675" max="7675" width="7.5703125" style="3" customWidth="1"/>
    <col min="7676" max="7683" width="5" style="3" customWidth="1"/>
    <col min="7684" max="7924" width="9.140625" style="3"/>
    <col min="7925" max="7925" width="8" style="3" customWidth="1"/>
    <col min="7926" max="7926" width="56.5703125" style="3" customWidth="1"/>
    <col min="7927" max="7927" width="10.7109375" style="3" customWidth="1"/>
    <col min="7928" max="7930" width="5" style="3" customWidth="1"/>
    <col min="7931" max="7931" width="7.5703125" style="3" customWidth="1"/>
    <col min="7932" max="7939" width="5" style="3" customWidth="1"/>
    <col min="7940" max="8180" width="9.140625" style="3"/>
    <col min="8181" max="8181" width="8" style="3" customWidth="1"/>
    <col min="8182" max="8182" width="56.5703125" style="3" customWidth="1"/>
    <col min="8183" max="8183" width="10.7109375" style="3" customWidth="1"/>
    <col min="8184" max="8186" width="5" style="3" customWidth="1"/>
    <col min="8187" max="8187" width="7.5703125" style="3" customWidth="1"/>
    <col min="8188" max="8195" width="5" style="3" customWidth="1"/>
    <col min="8196" max="8436" width="9.140625" style="3"/>
    <col min="8437" max="8437" width="8" style="3" customWidth="1"/>
    <col min="8438" max="8438" width="56.5703125" style="3" customWidth="1"/>
    <col min="8439" max="8439" width="10.7109375" style="3" customWidth="1"/>
    <col min="8440" max="8442" width="5" style="3" customWidth="1"/>
    <col min="8443" max="8443" width="7.5703125" style="3" customWidth="1"/>
    <col min="8444" max="8451" width="5" style="3" customWidth="1"/>
    <col min="8452" max="8692" width="9.140625" style="3"/>
    <col min="8693" max="8693" width="8" style="3" customWidth="1"/>
    <col min="8694" max="8694" width="56.5703125" style="3" customWidth="1"/>
    <col min="8695" max="8695" width="10.7109375" style="3" customWidth="1"/>
    <col min="8696" max="8698" width="5" style="3" customWidth="1"/>
    <col min="8699" max="8699" width="7.5703125" style="3" customWidth="1"/>
    <col min="8700" max="8707" width="5" style="3" customWidth="1"/>
    <col min="8708" max="8948" width="9.140625" style="3"/>
    <col min="8949" max="8949" width="8" style="3" customWidth="1"/>
    <col min="8950" max="8950" width="56.5703125" style="3" customWidth="1"/>
    <col min="8951" max="8951" width="10.7109375" style="3" customWidth="1"/>
    <col min="8952" max="8954" width="5" style="3" customWidth="1"/>
    <col min="8955" max="8955" width="7.5703125" style="3" customWidth="1"/>
    <col min="8956" max="8963" width="5" style="3" customWidth="1"/>
    <col min="8964" max="9204" width="9.140625" style="3"/>
    <col min="9205" max="9205" width="8" style="3" customWidth="1"/>
    <col min="9206" max="9206" width="56.5703125" style="3" customWidth="1"/>
    <col min="9207" max="9207" width="10.7109375" style="3" customWidth="1"/>
    <col min="9208" max="9210" width="5" style="3" customWidth="1"/>
    <col min="9211" max="9211" width="7.5703125" style="3" customWidth="1"/>
    <col min="9212" max="9219" width="5" style="3" customWidth="1"/>
    <col min="9220" max="9460" width="9.140625" style="3"/>
    <col min="9461" max="9461" width="8" style="3" customWidth="1"/>
    <col min="9462" max="9462" width="56.5703125" style="3" customWidth="1"/>
    <col min="9463" max="9463" width="10.7109375" style="3" customWidth="1"/>
    <col min="9464" max="9466" width="5" style="3" customWidth="1"/>
    <col min="9467" max="9467" width="7.5703125" style="3" customWidth="1"/>
    <col min="9468" max="9475" width="5" style="3" customWidth="1"/>
    <col min="9476" max="9716" width="9.140625" style="3"/>
    <col min="9717" max="9717" width="8" style="3" customWidth="1"/>
    <col min="9718" max="9718" width="56.5703125" style="3" customWidth="1"/>
    <col min="9719" max="9719" width="10.7109375" style="3" customWidth="1"/>
    <col min="9720" max="9722" width="5" style="3" customWidth="1"/>
    <col min="9723" max="9723" width="7.5703125" style="3" customWidth="1"/>
    <col min="9724" max="9731" width="5" style="3" customWidth="1"/>
    <col min="9732" max="9972" width="9.140625" style="3"/>
    <col min="9973" max="9973" width="8" style="3" customWidth="1"/>
    <col min="9974" max="9974" width="56.5703125" style="3" customWidth="1"/>
    <col min="9975" max="9975" width="10.7109375" style="3" customWidth="1"/>
    <col min="9976" max="9978" width="5" style="3" customWidth="1"/>
    <col min="9979" max="9979" width="7.5703125" style="3" customWidth="1"/>
    <col min="9980" max="9987" width="5" style="3" customWidth="1"/>
    <col min="9988" max="10228" width="9.140625" style="3"/>
    <col min="10229" max="10229" width="8" style="3" customWidth="1"/>
    <col min="10230" max="10230" width="56.5703125" style="3" customWidth="1"/>
    <col min="10231" max="10231" width="10.7109375" style="3" customWidth="1"/>
    <col min="10232" max="10234" width="5" style="3" customWidth="1"/>
    <col min="10235" max="10235" width="7.5703125" style="3" customWidth="1"/>
    <col min="10236" max="10243" width="5" style="3" customWidth="1"/>
    <col min="10244" max="10484" width="9.140625" style="3"/>
    <col min="10485" max="10485" width="8" style="3" customWidth="1"/>
    <col min="10486" max="10486" width="56.5703125" style="3" customWidth="1"/>
    <col min="10487" max="10487" width="10.7109375" style="3" customWidth="1"/>
    <col min="10488" max="10490" width="5" style="3" customWidth="1"/>
    <col min="10491" max="10491" width="7.5703125" style="3" customWidth="1"/>
    <col min="10492" max="10499" width="5" style="3" customWidth="1"/>
    <col min="10500" max="10740" width="9.140625" style="3"/>
    <col min="10741" max="10741" width="8" style="3" customWidth="1"/>
    <col min="10742" max="10742" width="56.5703125" style="3" customWidth="1"/>
    <col min="10743" max="10743" width="10.7109375" style="3" customWidth="1"/>
    <col min="10744" max="10746" width="5" style="3" customWidth="1"/>
    <col min="10747" max="10747" width="7.5703125" style="3" customWidth="1"/>
    <col min="10748" max="10755" width="5" style="3" customWidth="1"/>
    <col min="10756" max="10996" width="9.140625" style="3"/>
    <col min="10997" max="10997" width="8" style="3" customWidth="1"/>
    <col min="10998" max="10998" width="56.5703125" style="3" customWidth="1"/>
    <col min="10999" max="10999" width="10.7109375" style="3" customWidth="1"/>
    <col min="11000" max="11002" width="5" style="3" customWidth="1"/>
    <col min="11003" max="11003" width="7.5703125" style="3" customWidth="1"/>
    <col min="11004" max="11011" width="5" style="3" customWidth="1"/>
    <col min="11012" max="11252" width="9.140625" style="3"/>
    <col min="11253" max="11253" width="8" style="3" customWidth="1"/>
    <col min="11254" max="11254" width="56.5703125" style="3" customWidth="1"/>
    <col min="11255" max="11255" width="10.7109375" style="3" customWidth="1"/>
    <col min="11256" max="11258" width="5" style="3" customWidth="1"/>
    <col min="11259" max="11259" width="7.5703125" style="3" customWidth="1"/>
    <col min="11260" max="11267" width="5" style="3" customWidth="1"/>
    <col min="11268" max="11508" width="9.140625" style="3"/>
    <col min="11509" max="11509" width="8" style="3" customWidth="1"/>
    <col min="11510" max="11510" width="56.5703125" style="3" customWidth="1"/>
    <col min="11511" max="11511" width="10.7109375" style="3" customWidth="1"/>
    <col min="11512" max="11514" width="5" style="3" customWidth="1"/>
    <col min="11515" max="11515" width="7.5703125" style="3" customWidth="1"/>
    <col min="11516" max="11523" width="5" style="3" customWidth="1"/>
    <col min="11524" max="11764" width="9.140625" style="3"/>
    <col min="11765" max="11765" width="8" style="3" customWidth="1"/>
    <col min="11766" max="11766" width="56.5703125" style="3" customWidth="1"/>
    <col min="11767" max="11767" width="10.7109375" style="3" customWidth="1"/>
    <col min="11768" max="11770" width="5" style="3" customWidth="1"/>
    <col min="11771" max="11771" width="7.5703125" style="3" customWidth="1"/>
    <col min="11772" max="11779" width="5" style="3" customWidth="1"/>
    <col min="11780" max="12020" width="9.140625" style="3"/>
    <col min="12021" max="12021" width="8" style="3" customWidth="1"/>
    <col min="12022" max="12022" width="56.5703125" style="3" customWidth="1"/>
    <col min="12023" max="12023" width="10.7109375" style="3" customWidth="1"/>
    <col min="12024" max="12026" width="5" style="3" customWidth="1"/>
    <col min="12027" max="12027" width="7.5703125" style="3" customWidth="1"/>
    <col min="12028" max="12035" width="5" style="3" customWidth="1"/>
    <col min="12036" max="12276" width="9.140625" style="3"/>
    <col min="12277" max="12277" width="8" style="3" customWidth="1"/>
    <col min="12278" max="12278" width="56.5703125" style="3" customWidth="1"/>
    <col min="12279" max="12279" width="10.7109375" style="3" customWidth="1"/>
    <col min="12280" max="12282" width="5" style="3" customWidth="1"/>
    <col min="12283" max="12283" width="7.5703125" style="3" customWidth="1"/>
    <col min="12284" max="12291" width="5" style="3" customWidth="1"/>
    <col min="12292" max="12532" width="9.140625" style="3"/>
    <col min="12533" max="12533" width="8" style="3" customWidth="1"/>
    <col min="12534" max="12534" width="56.5703125" style="3" customWidth="1"/>
    <col min="12535" max="12535" width="10.7109375" style="3" customWidth="1"/>
    <col min="12536" max="12538" width="5" style="3" customWidth="1"/>
    <col min="12539" max="12539" width="7.5703125" style="3" customWidth="1"/>
    <col min="12540" max="12547" width="5" style="3" customWidth="1"/>
    <col min="12548" max="12788" width="9.140625" style="3"/>
    <col min="12789" max="12789" width="8" style="3" customWidth="1"/>
    <col min="12790" max="12790" width="56.5703125" style="3" customWidth="1"/>
    <col min="12791" max="12791" width="10.7109375" style="3" customWidth="1"/>
    <col min="12792" max="12794" width="5" style="3" customWidth="1"/>
    <col min="12795" max="12795" width="7.5703125" style="3" customWidth="1"/>
    <col min="12796" max="12803" width="5" style="3" customWidth="1"/>
    <col min="12804" max="13044" width="9.140625" style="3"/>
    <col min="13045" max="13045" width="8" style="3" customWidth="1"/>
    <col min="13046" max="13046" width="56.5703125" style="3" customWidth="1"/>
    <col min="13047" max="13047" width="10.7109375" style="3" customWidth="1"/>
    <col min="13048" max="13050" width="5" style="3" customWidth="1"/>
    <col min="13051" max="13051" width="7.5703125" style="3" customWidth="1"/>
    <col min="13052" max="13059" width="5" style="3" customWidth="1"/>
    <col min="13060" max="13300" width="9.140625" style="3"/>
    <col min="13301" max="13301" width="8" style="3" customWidth="1"/>
    <col min="13302" max="13302" width="56.5703125" style="3" customWidth="1"/>
    <col min="13303" max="13303" width="10.7109375" style="3" customWidth="1"/>
    <col min="13304" max="13306" width="5" style="3" customWidth="1"/>
    <col min="13307" max="13307" width="7.5703125" style="3" customWidth="1"/>
    <col min="13308" max="13315" width="5" style="3" customWidth="1"/>
    <col min="13316" max="13556" width="9.140625" style="3"/>
    <col min="13557" max="13557" width="8" style="3" customWidth="1"/>
    <col min="13558" max="13558" width="56.5703125" style="3" customWidth="1"/>
    <col min="13559" max="13559" width="10.7109375" style="3" customWidth="1"/>
    <col min="13560" max="13562" width="5" style="3" customWidth="1"/>
    <col min="13563" max="13563" width="7.5703125" style="3" customWidth="1"/>
    <col min="13564" max="13571" width="5" style="3" customWidth="1"/>
    <col min="13572" max="13812" width="9.140625" style="3"/>
    <col min="13813" max="13813" width="8" style="3" customWidth="1"/>
    <col min="13814" max="13814" width="56.5703125" style="3" customWidth="1"/>
    <col min="13815" max="13815" width="10.7109375" style="3" customWidth="1"/>
    <col min="13816" max="13818" width="5" style="3" customWidth="1"/>
    <col min="13819" max="13819" width="7.5703125" style="3" customWidth="1"/>
    <col min="13820" max="13827" width="5" style="3" customWidth="1"/>
    <col min="13828" max="14068" width="9.140625" style="3"/>
    <col min="14069" max="14069" width="8" style="3" customWidth="1"/>
    <col min="14070" max="14070" width="56.5703125" style="3" customWidth="1"/>
    <col min="14071" max="14071" width="10.7109375" style="3" customWidth="1"/>
    <col min="14072" max="14074" width="5" style="3" customWidth="1"/>
    <col min="14075" max="14075" width="7.5703125" style="3" customWidth="1"/>
    <col min="14076" max="14083" width="5" style="3" customWidth="1"/>
    <col min="14084" max="14324" width="9.140625" style="3"/>
    <col min="14325" max="14325" width="8" style="3" customWidth="1"/>
    <col min="14326" max="14326" width="56.5703125" style="3" customWidth="1"/>
    <col min="14327" max="14327" width="10.7109375" style="3" customWidth="1"/>
    <col min="14328" max="14330" width="5" style="3" customWidth="1"/>
    <col min="14331" max="14331" width="7.5703125" style="3" customWidth="1"/>
    <col min="14332" max="14339" width="5" style="3" customWidth="1"/>
    <col min="14340" max="14580" width="9.140625" style="3"/>
    <col min="14581" max="14581" width="8" style="3" customWidth="1"/>
    <col min="14582" max="14582" width="56.5703125" style="3" customWidth="1"/>
    <col min="14583" max="14583" width="10.7109375" style="3" customWidth="1"/>
    <col min="14584" max="14586" width="5" style="3" customWidth="1"/>
    <col min="14587" max="14587" width="7.5703125" style="3" customWidth="1"/>
    <col min="14588" max="14595" width="5" style="3" customWidth="1"/>
    <col min="14596" max="14836" width="9.140625" style="3"/>
    <col min="14837" max="14837" width="8" style="3" customWidth="1"/>
    <col min="14838" max="14838" width="56.5703125" style="3" customWidth="1"/>
    <col min="14839" max="14839" width="10.7109375" style="3" customWidth="1"/>
    <col min="14840" max="14842" width="5" style="3" customWidth="1"/>
    <col min="14843" max="14843" width="7.5703125" style="3" customWidth="1"/>
    <col min="14844" max="14851" width="5" style="3" customWidth="1"/>
    <col min="14852" max="15092" width="9.140625" style="3"/>
    <col min="15093" max="15093" width="8" style="3" customWidth="1"/>
    <col min="15094" max="15094" width="56.5703125" style="3" customWidth="1"/>
    <col min="15095" max="15095" width="10.7109375" style="3" customWidth="1"/>
    <col min="15096" max="15098" width="5" style="3" customWidth="1"/>
    <col min="15099" max="15099" width="7.5703125" style="3" customWidth="1"/>
    <col min="15100" max="15107" width="5" style="3" customWidth="1"/>
    <col min="15108" max="15348" width="9.140625" style="3"/>
    <col min="15349" max="15349" width="8" style="3" customWidth="1"/>
    <col min="15350" max="15350" width="56.5703125" style="3" customWidth="1"/>
    <col min="15351" max="15351" width="10.7109375" style="3" customWidth="1"/>
    <col min="15352" max="15354" width="5" style="3" customWidth="1"/>
    <col min="15355" max="15355" width="7.5703125" style="3" customWidth="1"/>
    <col min="15356" max="15363" width="5" style="3" customWidth="1"/>
    <col min="15364" max="15604" width="9.140625" style="3"/>
    <col min="15605" max="15605" width="8" style="3" customWidth="1"/>
    <col min="15606" max="15606" width="56.5703125" style="3" customWidth="1"/>
    <col min="15607" max="15607" width="10.7109375" style="3" customWidth="1"/>
    <col min="15608" max="15610" width="5" style="3" customWidth="1"/>
    <col min="15611" max="15611" width="7.5703125" style="3" customWidth="1"/>
    <col min="15612" max="15619" width="5" style="3" customWidth="1"/>
    <col min="15620" max="15860" width="9.140625" style="3"/>
    <col min="15861" max="15861" width="8" style="3" customWidth="1"/>
    <col min="15862" max="15862" width="56.5703125" style="3" customWidth="1"/>
    <col min="15863" max="15863" width="10.7109375" style="3" customWidth="1"/>
    <col min="15864" max="15866" width="5" style="3" customWidth="1"/>
    <col min="15867" max="15867" width="7.5703125" style="3" customWidth="1"/>
    <col min="15868" max="15875" width="5" style="3" customWidth="1"/>
    <col min="15876" max="16116" width="9.140625" style="3"/>
    <col min="16117" max="16117" width="8" style="3" customWidth="1"/>
    <col min="16118" max="16118" width="56.5703125" style="3" customWidth="1"/>
    <col min="16119" max="16119" width="10.7109375" style="3" customWidth="1"/>
    <col min="16120" max="16122" width="5" style="3" customWidth="1"/>
    <col min="16123" max="16123" width="7.5703125" style="3" customWidth="1"/>
    <col min="16124" max="16131" width="5" style="3" customWidth="1"/>
    <col min="16132" max="16384" width="9.140625" style="3"/>
  </cols>
  <sheetData>
    <row r="1" spans="1:7" ht="15" x14ac:dyDescent="0.25">
      <c r="A1" s="116" t="s">
        <v>0</v>
      </c>
      <c r="B1" s="133"/>
      <c r="C1" s="133"/>
      <c r="D1" s="133"/>
      <c r="E1" s="1"/>
    </row>
    <row r="2" spans="1:7" x14ac:dyDescent="0.25">
      <c r="A2" s="116"/>
      <c r="B2" s="133"/>
      <c r="C2" s="133"/>
      <c r="D2" s="133"/>
      <c r="E2" s="2"/>
    </row>
    <row r="3" spans="1:7" ht="15" x14ac:dyDescent="0.25">
      <c r="A3" s="117" t="s">
        <v>10</v>
      </c>
      <c r="B3" s="134"/>
      <c r="C3" s="134"/>
      <c r="D3" s="134"/>
      <c r="E3" s="1"/>
      <c r="F3" s="218"/>
      <c r="G3" s="1" t="s">
        <v>13</v>
      </c>
    </row>
    <row r="4" spans="1:7" x14ac:dyDescent="0.25">
      <c r="A4" s="116" t="s">
        <v>11</v>
      </c>
      <c r="B4" s="135"/>
      <c r="C4" s="135"/>
      <c r="D4" s="135"/>
      <c r="E4" s="2"/>
      <c r="F4" s="219"/>
      <c r="G4" s="2" t="s">
        <v>12</v>
      </c>
    </row>
    <row r="5" spans="1:7" ht="15" x14ac:dyDescent="0.25">
      <c r="A5" s="117" t="s">
        <v>16</v>
      </c>
      <c r="B5" s="135"/>
      <c r="C5" s="135"/>
      <c r="D5" s="135"/>
      <c r="E5" s="2"/>
      <c r="F5" s="219"/>
      <c r="G5" s="2" t="s">
        <v>94</v>
      </c>
    </row>
    <row r="6" spans="1:7" x14ac:dyDescent="0.25">
      <c r="A6" s="120" t="s">
        <v>17</v>
      </c>
      <c r="B6" s="31"/>
      <c r="C6" s="31"/>
      <c r="D6" s="31"/>
      <c r="E6" s="12"/>
      <c r="F6" s="204"/>
      <c r="G6" s="202"/>
    </row>
    <row r="7" spans="1:7" ht="15" x14ac:dyDescent="0.25">
      <c r="A7" s="292" t="s">
        <v>1</v>
      </c>
      <c r="B7" s="292"/>
      <c r="C7" s="292"/>
      <c r="D7" s="292"/>
      <c r="E7" s="292"/>
      <c r="F7" s="292"/>
      <c r="G7" s="292"/>
    </row>
    <row r="8" spans="1:7" ht="22.5" customHeight="1" x14ac:dyDescent="0.25">
      <c r="A8" s="119"/>
      <c r="B8" s="31"/>
      <c r="C8" s="31"/>
      <c r="D8" s="31"/>
      <c r="E8" s="12"/>
      <c r="F8" s="293" t="s">
        <v>18</v>
      </c>
      <c r="G8" s="293"/>
    </row>
    <row r="9" spans="1:7" ht="17.100000000000001" customHeight="1" x14ac:dyDescent="0.25">
      <c r="A9" s="290" t="s">
        <v>19</v>
      </c>
      <c r="B9" s="290"/>
      <c r="C9" s="290"/>
      <c r="D9" s="290"/>
      <c r="E9" s="290"/>
      <c r="F9" s="290"/>
      <c r="G9" s="290"/>
    </row>
    <row r="10" spans="1:7" ht="17.100000000000001" customHeight="1" x14ac:dyDescent="0.25">
      <c r="A10" s="284" t="s">
        <v>234</v>
      </c>
      <c r="B10" s="284"/>
      <c r="C10" s="284"/>
      <c r="D10" s="284"/>
      <c r="E10" s="284"/>
      <c r="F10" s="284"/>
      <c r="G10" s="284"/>
    </row>
    <row r="11" spans="1:7" ht="17.100000000000001" customHeight="1" x14ac:dyDescent="0.25">
      <c r="A11" s="294" t="s">
        <v>21</v>
      </c>
      <c r="B11" s="295" t="s">
        <v>24</v>
      </c>
      <c r="C11" s="295"/>
      <c r="D11" s="295"/>
      <c r="E11" s="296" t="s">
        <v>25</v>
      </c>
      <c r="F11" s="287" t="s">
        <v>22</v>
      </c>
      <c r="G11" s="287" t="s">
        <v>23</v>
      </c>
    </row>
    <row r="12" spans="1:7" ht="17.100000000000001" customHeight="1" x14ac:dyDescent="0.25">
      <c r="A12" s="294"/>
      <c r="B12" s="157" t="s">
        <v>26</v>
      </c>
      <c r="C12" s="157" t="s">
        <v>27</v>
      </c>
      <c r="D12" s="157" t="s">
        <v>28</v>
      </c>
      <c r="E12" s="296"/>
      <c r="F12" s="287"/>
      <c r="G12" s="287"/>
    </row>
    <row r="13" spans="1:7" ht="17.100000000000001" customHeight="1" x14ac:dyDescent="0.25">
      <c r="A13" s="121" t="str">
        <f>ДОВЗ!A20</f>
        <v>138/1996</v>
      </c>
      <c r="B13" s="18">
        <f>ДОВЗ!B20</f>
        <v>7.73</v>
      </c>
      <c r="C13" s="18">
        <f>ДОВЗ!C20</f>
        <v>5.67</v>
      </c>
      <c r="D13" s="18">
        <f>ДОВЗ!D20</f>
        <v>36.9</v>
      </c>
      <c r="E13" s="20">
        <f>ДОВЗ!E20</f>
        <v>232</v>
      </c>
      <c r="F13" s="190" t="str">
        <f>ДОВЗ!F20</f>
        <v>Суп картофельный с бобовыми с гренками 200/20</v>
      </c>
      <c r="G13" s="179">
        <f>ДОВЗ!G20</f>
        <v>220</v>
      </c>
    </row>
    <row r="14" spans="1:7" ht="17.100000000000001" customHeight="1" x14ac:dyDescent="0.25">
      <c r="A14" s="121" t="str">
        <f>ДОВЗ!A21</f>
        <v>260/2015</v>
      </c>
      <c r="B14" s="18">
        <f>ДОВЗ!B21</f>
        <v>9.58</v>
      </c>
      <c r="C14" s="18">
        <f>ДОВЗ!C21</f>
        <v>25.37</v>
      </c>
      <c r="D14" s="18">
        <f>ДОВЗ!D21</f>
        <v>2.6</v>
      </c>
      <c r="E14" s="20">
        <f>ДОВЗ!E21</f>
        <v>278</v>
      </c>
      <c r="F14" s="190" t="str">
        <f>ДОВЗ!F21</f>
        <v>Гуляш 90 (СОШ_2018), 45/45, свинина</v>
      </c>
      <c r="G14" s="179">
        <f>ДОВЗ!G21</f>
        <v>90</v>
      </c>
    </row>
    <row r="15" spans="1:7" ht="17.100000000000001" customHeight="1" x14ac:dyDescent="0.25">
      <c r="A15" s="121" t="str">
        <f>ДОВЗ!A22</f>
        <v>273, 469/1996</v>
      </c>
      <c r="B15" s="18">
        <f>ДОВЗ!B22</f>
        <v>5.33</v>
      </c>
      <c r="C15" s="18">
        <f>ДОВЗ!C22</f>
        <v>4.8899999999999997</v>
      </c>
      <c r="D15" s="18">
        <f>ДОВЗ!D22</f>
        <v>35.590000000000003</v>
      </c>
      <c r="E15" s="20">
        <f>ДОВЗ!E22</f>
        <v>212</v>
      </c>
      <c r="F15" s="190" t="str">
        <f>ДОВЗ!F22</f>
        <v xml:space="preserve">Макароны отварные </v>
      </c>
      <c r="G15" s="179">
        <f>ДОВЗ!G22</f>
        <v>150</v>
      </c>
    </row>
    <row r="16" spans="1:7" ht="17.100000000000001" customHeight="1" x14ac:dyDescent="0.25">
      <c r="A16" s="121" t="str">
        <f>ДОВЗ!A23</f>
        <v>54-5гн/2018</v>
      </c>
      <c r="B16" s="18">
        <f>ДОВЗ!B23</f>
        <v>0.3</v>
      </c>
      <c r="C16" s="18">
        <f>ДОВЗ!C23</f>
        <v>0.6</v>
      </c>
      <c r="D16" s="18">
        <f>ДОВЗ!D23</f>
        <v>7.1</v>
      </c>
      <c r="E16" s="20">
        <f>ДОВЗ!E23</f>
        <v>35</v>
      </c>
      <c r="F16" s="190" t="str">
        <f>ДОВЗ!F23</f>
        <v>Чай с облепихой и сахаром 200 (СОШ_2022)</v>
      </c>
      <c r="G16" s="179">
        <f>ДОВЗ!G23</f>
        <v>200</v>
      </c>
    </row>
    <row r="17" spans="1:7" ht="17.100000000000001" customHeight="1" x14ac:dyDescent="0.25">
      <c r="A17" s="148" t="s">
        <v>181</v>
      </c>
      <c r="B17" s="40">
        <v>4.53</v>
      </c>
      <c r="C17" s="40">
        <v>6.7</v>
      </c>
      <c r="D17" s="40">
        <v>30.44</v>
      </c>
      <c r="E17" s="42">
        <v>198</v>
      </c>
      <c r="F17" s="171" t="s">
        <v>235</v>
      </c>
      <c r="G17" s="222">
        <v>50</v>
      </c>
    </row>
    <row r="18" spans="1:7" ht="17.100000000000001" customHeight="1" x14ac:dyDescent="0.25">
      <c r="A18" s="121" t="str">
        <f>ДОВЗ!A24</f>
        <v>покупное/</v>
      </c>
      <c r="B18" s="18">
        <f>ДОВЗ!B24</f>
        <v>3.95</v>
      </c>
      <c r="C18" s="18">
        <f>ДОВЗ!C24</f>
        <v>0.5</v>
      </c>
      <c r="D18" s="18">
        <f>ДОВЗ!D24</f>
        <v>24.15</v>
      </c>
      <c r="E18" s="20">
        <f>ДОВЗ!E24</f>
        <v>118</v>
      </c>
      <c r="F18" s="190" t="str">
        <f>ДОВЗ!F24</f>
        <v>Хлеб пшеничный</v>
      </c>
      <c r="G18" s="179">
        <f>ДОВЗ!G24</f>
        <v>50</v>
      </c>
    </row>
    <row r="19" spans="1:7" ht="17.100000000000001" customHeight="1" x14ac:dyDescent="0.25">
      <c r="A19" s="121" t="str">
        <f>ДОВЗ!A25</f>
        <v>покупное/</v>
      </c>
      <c r="B19" s="18">
        <f>ДОВЗ!B25</f>
        <v>1.65</v>
      </c>
      <c r="C19" s="18">
        <f>ДОВЗ!C25</f>
        <v>0.3</v>
      </c>
      <c r="D19" s="18">
        <f>ДОВЗ!D25</f>
        <v>8.35</v>
      </c>
      <c r="E19" s="20">
        <f>ДОВЗ!E25</f>
        <v>44</v>
      </c>
      <c r="F19" s="190" t="str">
        <f>ДОВЗ!F25</f>
        <v xml:space="preserve">Хлеб ржаной </v>
      </c>
      <c r="G19" s="179">
        <f>ДОВЗ!G25</f>
        <v>25</v>
      </c>
    </row>
    <row r="20" spans="1:7" ht="17.100000000000001" customHeight="1" x14ac:dyDescent="0.25">
      <c r="A20" s="122"/>
      <c r="B20" s="157">
        <f>SUM(B13:B19)</f>
        <v>33.07</v>
      </c>
      <c r="C20" s="157">
        <f>SUM(C13:C19)</f>
        <v>44.03</v>
      </c>
      <c r="D20" s="157">
        <f>SUM(D13:D19)</f>
        <v>145.13</v>
      </c>
      <c r="E20" s="17">
        <f>SUM(E13:E19)</f>
        <v>1117</v>
      </c>
      <c r="F20" s="174" t="s">
        <v>31</v>
      </c>
      <c r="G20" s="224">
        <f>SUM(G13:G19)</f>
        <v>785</v>
      </c>
    </row>
    <row r="21" spans="1:7" ht="17.100000000000001" customHeight="1" x14ac:dyDescent="0.25">
      <c r="A21" s="123"/>
      <c r="B21" s="22"/>
      <c r="C21" s="22"/>
      <c r="D21" s="22"/>
      <c r="E21" s="19"/>
      <c r="F21" s="208"/>
      <c r="G21" s="225"/>
    </row>
    <row r="22" spans="1:7" ht="17.100000000000001" customHeight="1" x14ac:dyDescent="0.25">
      <c r="A22" s="290" t="s">
        <v>43</v>
      </c>
      <c r="B22" s="290"/>
      <c r="C22" s="290"/>
      <c r="D22" s="290"/>
      <c r="E22" s="290"/>
      <c r="F22" s="290"/>
      <c r="G22" s="290"/>
    </row>
    <row r="23" spans="1:7" ht="17.100000000000001" customHeight="1" x14ac:dyDescent="0.25">
      <c r="A23" s="284" t="s">
        <v>234</v>
      </c>
      <c r="B23" s="284"/>
      <c r="C23" s="284"/>
      <c r="D23" s="284"/>
      <c r="E23" s="284"/>
      <c r="F23" s="284"/>
      <c r="G23" s="284"/>
    </row>
    <row r="24" spans="1:7" ht="17.100000000000001" customHeight="1" x14ac:dyDescent="0.25">
      <c r="A24" s="294" t="s">
        <v>21</v>
      </c>
      <c r="B24" s="295" t="s">
        <v>24</v>
      </c>
      <c r="C24" s="295"/>
      <c r="D24" s="295"/>
      <c r="E24" s="296" t="s">
        <v>25</v>
      </c>
      <c r="F24" s="287" t="s">
        <v>22</v>
      </c>
      <c r="G24" s="287" t="s">
        <v>23</v>
      </c>
    </row>
    <row r="25" spans="1:7" ht="17.100000000000001" customHeight="1" x14ac:dyDescent="0.25">
      <c r="A25" s="294"/>
      <c r="B25" s="157" t="s">
        <v>26</v>
      </c>
      <c r="C25" s="157" t="s">
        <v>27</v>
      </c>
      <c r="D25" s="157" t="s">
        <v>28</v>
      </c>
      <c r="E25" s="296"/>
      <c r="F25" s="287"/>
      <c r="G25" s="287"/>
    </row>
    <row r="26" spans="1:7" ht="17.100000000000001" customHeight="1" x14ac:dyDescent="0.25">
      <c r="A26" s="124" t="str">
        <f>ДОВЗ!A56</f>
        <v>129/1996</v>
      </c>
      <c r="B26" s="14">
        <f>ДОВЗ!B56</f>
        <v>1.95</v>
      </c>
      <c r="C26" s="14">
        <f>ДОВЗ!C56</f>
        <v>5.8</v>
      </c>
      <c r="D26" s="14">
        <f>ДОВЗ!D56</f>
        <v>13.73</v>
      </c>
      <c r="E26" s="15">
        <f>ДОВЗ!E56</f>
        <v>109</v>
      </c>
      <c r="F26" s="171" t="str">
        <f>ДОВЗ!F56</f>
        <v>Рассольник ленинградский со сметаной 200/5</v>
      </c>
      <c r="G26" s="187">
        <f>ДОВЗ!G56</f>
        <v>205</v>
      </c>
    </row>
    <row r="27" spans="1:7" ht="17.100000000000001" customHeight="1" x14ac:dyDescent="0.25">
      <c r="A27" s="124" t="str">
        <f>ДОВЗ!A57</f>
        <v>81/2016</v>
      </c>
      <c r="B27" s="14">
        <f>ДОВЗ!B57</f>
        <v>16.29</v>
      </c>
      <c r="C27" s="14">
        <f>ДОВЗ!C57</f>
        <v>8.4600000000000009</v>
      </c>
      <c r="D27" s="14">
        <f>ДОВЗ!D57</f>
        <v>2.4300000000000002</v>
      </c>
      <c r="E27" s="15">
        <f>ДОВЗ!E57</f>
        <v>151</v>
      </c>
      <c r="F27" s="171" t="str">
        <f>ДОВЗ!F57</f>
        <v>Рыба, запеченная в омлете 90 (минтай), ~60/30</v>
      </c>
      <c r="G27" s="187">
        <f>ДОВЗ!G57</f>
        <v>90</v>
      </c>
    </row>
    <row r="28" spans="1:7" ht="17.100000000000001" customHeight="1" x14ac:dyDescent="0.25">
      <c r="A28" s="124" t="str">
        <f>ДОВЗ!A58</f>
        <v>472/1996</v>
      </c>
      <c r="B28" s="14">
        <f>ДОВЗ!B58</f>
        <v>3.24</v>
      </c>
      <c r="C28" s="14">
        <f>ДОВЗ!C58</f>
        <v>5.56</v>
      </c>
      <c r="D28" s="14">
        <f>ДОВЗ!D58</f>
        <v>22</v>
      </c>
      <c r="E28" s="15">
        <f>ДОВЗ!E58</f>
        <v>152</v>
      </c>
      <c r="F28" s="171" t="str">
        <f>ДОВЗ!F58</f>
        <v xml:space="preserve">Картофельное пюре </v>
      </c>
      <c r="G28" s="187">
        <f>ДОВЗ!G58</f>
        <v>150</v>
      </c>
    </row>
    <row r="29" spans="1:7" ht="17.100000000000001" customHeight="1" x14ac:dyDescent="0.25">
      <c r="A29" s="124" t="str">
        <f>ДОВЗ!A59</f>
        <v>588/1996</v>
      </c>
      <c r="B29" s="14">
        <f>ДОВЗ!B59</f>
        <v>0.44</v>
      </c>
      <c r="C29" s="14">
        <f>ДОВЗ!C59</f>
        <v>0</v>
      </c>
      <c r="D29" s="14">
        <f>ДОВЗ!D59</f>
        <v>28.88</v>
      </c>
      <c r="E29" s="15">
        <f>ДОВЗ!E59</f>
        <v>119</v>
      </c>
      <c r="F29" s="171" t="str">
        <f>ДОВЗ!F59</f>
        <v>Компот из сухофруктов</v>
      </c>
      <c r="G29" s="187">
        <f>ДОВЗ!G59</f>
        <v>200</v>
      </c>
    </row>
    <row r="30" spans="1:7" ht="17.100000000000001" customHeight="1" x14ac:dyDescent="0.25">
      <c r="A30" s="41" t="s">
        <v>253</v>
      </c>
      <c r="B30" s="40">
        <v>5.88</v>
      </c>
      <c r="C30" s="40">
        <v>2.68</v>
      </c>
      <c r="D30" s="40">
        <v>33.01</v>
      </c>
      <c r="E30" s="42">
        <v>176</v>
      </c>
      <c r="F30" s="171" t="s">
        <v>237</v>
      </c>
      <c r="G30" s="222">
        <v>75</v>
      </c>
    </row>
    <row r="31" spans="1:7" ht="17.100000000000001" customHeight="1" x14ac:dyDescent="0.25">
      <c r="A31" s="124" t="str">
        <f>ДОВЗ!A60</f>
        <v>покупное/</v>
      </c>
      <c r="B31" s="14">
        <f>ДОВЗ!B60</f>
        <v>3.95</v>
      </c>
      <c r="C31" s="14">
        <f>ДОВЗ!C60</f>
        <v>0.5</v>
      </c>
      <c r="D31" s="14">
        <f>ДОВЗ!D60</f>
        <v>24.15</v>
      </c>
      <c r="E31" s="15">
        <f>ДОВЗ!E60</f>
        <v>118</v>
      </c>
      <c r="F31" s="171" t="str">
        <f>ДОВЗ!F60</f>
        <v>Хлеб пшеничный</v>
      </c>
      <c r="G31" s="187">
        <f>ДОВЗ!G60</f>
        <v>50</v>
      </c>
    </row>
    <row r="32" spans="1:7" ht="17.100000000000001" customHeight="1" x14ac:dyDescent="0.25">
      <c r="A32" s="124" t="str">
        <f>ДОВЗ!A61</f>
        <v>покупное/</v>
      </c>
      <c r="B32" s="14">
        <f>ДОВЗ!B61</f>
        <v>1.65</v>
      </c>
      <c r="C32" s="14">
        <f>ДОВЗ!C61</f>
        <v>0.3</v>
      </c>
      <c r="D32" s="14">
        <f>ДОВЗ!D61</f>
        <v>8.35</v>
      </c>
      <c r="E32" s="15">
        <f>ДОВЗ!E61</f>
        <v>44</v>
      </c>
      <c r="F32" s="171" t="str">
        <f>ДОВЗ!F61</f>
        <v xml:space="preserve">Хлеб ржаной </v>
      </c>
      <c r="G32" s="187">
        <f>ДОВЗ!G61</f>
        <v>25</v>
      </c>
    </row>
    <row r="33" spans="1:7" ht="17.100000000000001" customHeight="1" x14ac:dyDescent="0.25">
      <c r="A33" s="122"/>
      <c r="B33" s="157">
        <f>SUM(B26:B32)</f>
        <v>33.4</v>
      </c>
      <c r="C33" s="157">
        <f>SUM(C26:C32)</f>
        <v>23.3</v>
      </c>
      <c r="D33" s="157">
        <f>SUM(D26:D32)</f>
        <v>132.54999999999998</v>
      </c>
      <c r="E33" s="17">
        <f>SUM(E26:E32)</f>
        <v>869</v>
      </c>
      <c r="F33" s="174" t="s">
        <v>31</v>
      </c>
      <c r="G33" s="188">
        <f>SUM(G26:G32)</f>
        <v>795</v>
      </c>
    </row>
    <row r="34" spans="1:7" ht="17.100000000000001" customHeight="1" x14ac:dyDescent="0.25">
      <c r="A34" s="125"/>
      <c r="B34" s="32"/>
      <c r="C34" s="32"/>
      <c r="D34" s="32"/>
      <c r="E34" s="21"/>
      <c r="F34" s="210"/>
      <c r="G34" s="210"/>
    </row>
    <row r="35" spans="1:7" ht="17.100000000000001" customHeight="1" x14ac:dyDescent="0.25">
      <c r="A35" s="290" t="s">
        <v>51</v>
      </c>
      <c r="B35" s="290"/>
      <c r="C35" s="290"/>
      <c r="D35" s="290"/>
      <c r="E35" s="290"/>
      <c r="F35" s="290"/>
      <c r="G35" s="290"/>
    </row>
    <row r="36" spans="1:7" ht="17.100000000000001" customHeight="1" x14ac:dyDescent="0.25">
      <c r="A36" s="284" t="s">
        <v>234</v>
      </c>
      <c r="B36" s="284"/>
      <c r="C36" s="284"/>
      <c r="D36" s="284"/>
      <c r="E36" s="284"/>
      <c r="F36" s="284"/>
      <c r="G36" s="284"/>
    </row>
    <row r="37" spans="1:7" ht="17.100000000000001" customHeight="1" x14ac:dyDescent="0.25">
      <c r="A37" s="294" t="s">
        <v>21</v>
      </c>
      <c r="B37" s="295" t="s">
        <v>24</v>
      </c>
      <c r="C37" s="295"/>
      <c r="D37" s="295"/>
      <c r="E37" s="296" t="s">
        <v>25</v>
      </c>
      <c r="F37" s="287" t="s">
        <v>22</v>
      </c>
      <c r="G37" s="287" t="s">
        <v>23</v>
      </c>
    </row>
    <row r="38" spans="1:7" ht="17.100000000000001" customHeight="1" x14ac:dyDescent="0.25">
      <c r="A38" s="294"/>
      <c r="B38" s="157" t="s">
        <v>26</v>
      </c>
      <c r="C38" s="157" t="s">
        <v>27</v>
      </c>
      <c r="D38" s="157" t="s">
        <v>28</v>
      </c>
      <c r="E38" s="296"/>
      <c r="F38" s="287"/>
      <c r="G38" s="287"/>
    </row>
    <row r="39" spans="1:7" ht="17.100000000000001" customHeight="1" x14ac:dyDescent="0.25">
      <c r="A39" s="124" t="str">
        <f>ДОВЗ!A92</f>
        <v>110/1996</v>
      </c>
      <c r="B39" s="14">
        <f>ДОВЗ!B92</f>
        <v>1.71</v>
      </c>
      <c r="C39" s="14">
        <f>ДОВЗ!C92</f>
        <v>5.62</v>
      </c>
      <c r="D39" s="14">
        <f>ДОВЗ!D92</f>
        <v>10.84</v>
      </c>
      <c r="E39" s="126">
        <f>ДОВЗ!E92</f>
        <v>94</v>
      </c>
      <c r="F39" s="249" t="str">
        <f>ДОВЗ!F92</f>
        <v>Борщ с капустой и  картофелем со сметаной 200/5</v>
      </c>
      <c r="G39" s="250">
        <f>ДОВЗ!G92</f>
        <v>205</v>
      </c>
    </row>
    <row r="40" spans="1:7" ht="17.100000000000001" customHeight="1" x14ac:dyDescent="0.25">
      <c r="A40" s="124" t="str">
        <f>ДОВЗ!A93</f>
        <v>291/2015</v>
      </c>
      <c r="B40" s="14">
        <f>ДОВЗ!B93</f>
        <v>12.67</v>
      </c>
      <c r="C40" s="14">
        <f>ДОВЗ!C93</f>
        <v>7.4</v>
      </c>
      <c r="D40" s="14">
        <f>ДОВЗ!D93</f>
        <v>27.34</v>
      </c>
      <c r="E40" s="126">
        <f>ДОВЗ!E93</f>
        <v>227</v>
      </c>
      <c r="F40" s="249" t="str">
        <f>ДОВЗ!F93</f>
        <v>Плов из птицы 150 (СОШ_2018)</v>
      </c>
      <c r="G40" s="250">
        <f>ДОВЗ!G93</f>
        <v>150</v>
      </c>
    </row>
    <row r="41" spans="1:7" ht="17.100000000000001" customHeight="1" x14ac:dyDescent="0.25">
      <c r="A41" s="124" t="str">
        <f>ДОВЗ!A94</f>
        <v>покупное/</v>
      </c>
      <c r="B41" s="14">
        <f>ДОВЗ!B94</f>
        <v>0</v>
      </c>
      <c r="C41" s="14">
        <f>ДОВЗ!C94</f>
        <v>0</v>
      </c>
      <c r="D41" s="14">
        <f>ДОВЗ!D94</f>
        <v>19</v>
      </c>
      <c r="E41" s="126">
        <f>ДОВЗ!E94</f>
        <v>80</v>
      </c>
      <c r="F41" s="249" t="str">
        <f>ДОВЗ!F94</f>
        <v>Напиток витаминный (СОШ_2018)</v>
      </c>
      <c r="G41" s="250">
        <f>ДОВЗ!G94</f>
        <v>200</v>
      </c>
    </row>
    <row r="42" spans="1:7" ht="17.100000000000001" customHeight="1" x14ac:dyDescent="0.25">
      <c r="A42" s="41" t="s">
        <v>206</v>
      </c>
      <c r="B42" s="40">
        <v>5.48</v>
      </c>
      <c r="C42" s="40">
        <v>1.8</v>
      </c>
      <c r="D42" s="40">
        <v>46.35</v>
      </c>
      <c r="E42" s="42">
        <v>217</v>
      </c>
      <c r="F42" s="171" t="s">
        <v>207</v>
      </c>
      <c r="G42" s="222">
        <v>75</v>
      </c>
    </row>
    <row r="43" spans="1:7" ht="17.100000000000001" customHeight="1" x14ac:dyDescent="0.25">
      <c r="A43" s="124" t="str">
        <f>ДОВЗ!A95</f>
        <v>покупное/</v>
      </c>
      <c r="B43" s="14">
        <f>ДОВЗ!B95</f>
        <v>3.95</v>
      </c>
      <c r="C43" s="14">
        <f>ДОВЗ!C95</f>
        <v>0.5</v>
      </c>
      <c r="D43" s="14">
        <f>ДОВЗ!D95</f>
        <v>24.15</v>
      </c>
      <c r="E43" s="126">
        <f>ДОВЗ!E95</f>
        <v>118</v>
      </c>
      <c r="F43" s="249" t="str">
        <f>ДОВЗ!F95</f>
        <v>Хлеб пшеничный</v>
      </c>
      <c r="G43" s="250">
        <f>ДОВЗ!G95</f>
        <v>50</v>
      </c>
    </row>
    <row r="44" spans="1:7" ht="17.100000000000001" customHeight="1" x14ac:dyDescent="0.25">
      <c r="A44" s="124" t="str">
        <f>ДОВЗ!A96</f>
        <v>покупное/</v>
      </c>
      <c r="B44" s="14">
        <f>ДОВЗ!B96</f>
        <v>1.65</v>
      </c>
      <c r="C44" s="14">
        <f>ДОВЗ!C96</f>
        <v>0.3</v>
      </c>
      <c r="D44" s="14">
        <f>ДОВЗ!D96</f>
        <v>8.35</v>
      </c>
      <c r="E44" s="126">
        <f>ДОВЗ!E96</f>
        <v>44</v>
      </c>
      <c r="F44" s="249" t="str">
        <f>ДОВЗ!F96</f>
        <v xml:space="preserve">Хлеб ржаной </v>
      </c>
      <c r="G44" s="250">
        <f>ДОВЗ!G96</f>
        <v>25</v>
      </c>
    </row>
    <row r="45" spans="1:7" ht="17.100000000000001" customHeight="1" x14ac:dyDescent="0.25">
      <c r="A45" s="122"/>
      <c r="B45" s="26">
        <f>SUM(B39:B44)</f>
        <v>25.459999999999997</v>
      </c>
      <c r="C45" s="26">
        <f>SUM(C39:C44)</f>
        <v>15.620000000000001</v>
      </c>
      <c r="D45" s="26">
        <f>SUM(D39:D44)</f>
        <v>136.03</v>
      </c>
      <c r="E45" s="27">
        <f>SUM(E39:E44)</f>
        <v>780</v>
      </c>
      <c r="F45" s="174" t="s">
        <v>31</v>
      </c>
      <c r="G45" s="188">
        <f>SUM(G39:G44)</f>
        <v>705</v>
      </c>
    </row>
    <row r="46" spans="1:7" ht="17.100000000000001" customHeight="1" x14ac:dyDescent="0.25">
      <c r="A46" s="123"/>
      <c r="B46" s="22"/>
      <c r="C46" s="22"/>
      <c r="D46" s="22"/>
      <c r="E46" s="19"/>
      <c r="F46" s="208"/>
      <c r="G46" s="173"/>
    </row>
    <row r="47" spans="1:7" ht="17.100000000000001" customHeight="1" x14ac:dyDescent="0.25">
      <c r="A47" s="290" t="s">
        <v>61</v>
      </c>
      <c r="B47" s="290"/>
      <c r="C47" s="290"/>
      <c r="D47" s="290"/>
      <c r="E47" s="290"/>
      <c r="F47" s="290"/>
      <c r="G47" s="290"/>
    </row>
    <row r="48" spans="1:7" ht="17.100000000000001" customHeight="1" x14ac:dyDescent="0.25">
      <c r="A48" s="284" t="s">
        <v>234</v>
      </c>
      <c r="B48" s="284"/>
      <c r="C48" s="284"/>
      <c r="D48" s="284"/>
      <c r="E48" s="284"/>
      <c r="F48" s="284"/>
      <c r="G48" s="284"/>
    </row>
    <row r="49" spans="1:7" ht="17.100000000000001" customHeight="1" x14ac:dyDescent="0.25">
      <c r="A49" s="294" t="s">
        <v>21</v>
      </c>
      <c r="B49" s="295" t="s">
        <v>24</v>
      </c>
      <c r="C49" s="295"/>
      <c r="D49" s="295"/>
      <c r="E49" s="296" t="s">
        <v>25</v>
      </c>
      <c r="F49" s="287" t="s">
        <v>22</v>
      </c>
      <c r="G49" s="287" t="s">
        <v>23</v>
      </c>
    </row>
    <row r="50" spans="1:7" ht="17.100000000000001" customHeight="1" x14ac:dyDescent="0.25">
      <c r="A50" s="294"/>
      <c r="B50" s="157" t="s">
        <v>26</v>
      </c>
      <c r="C50" s="157" t="s">
        <v>27</v>
      </c>
      <c r="D50" s="157" t="s">
        <v>28</v>
      </c>
      <c r="E50" s="296"/>
      <c r="F50" s="287"/>
      <c r="G50" s="287"/>
    </row>
    <row r="51" spans="1:7" ht="17.100000000000001" customHeight="1" x14ac:dyDescent="0.25">
      <c r="A51" s="29" t="str">
        <f>ДОВЗ!A127</f>
        <v>113/2017</v>
      </c>
      <c r="B51" s="130">
        <f>ДОВЗ!B127</f>
        <v>4.3899999999999997</v>
      </c>
      <c r="C51" s="130">
        <f>ДОВЗ!C127</f>
        <v>6.2850000000000001</v>
      </c>
      <c r="D51" s="130">
        <f>ДОВЗ!D127</f>
        <v>9.3350000000000009</v>
      </c>
      <c r="E51" s="127">
        <f>ДОВЗ!E127</f>
        <v>119</v>
      </c>
      <c r="F51" s="194" t="str">
        <f>ДОВЗ!F127</f>
        <v>Суп-лапша домашняя с птицей 200/10 (СОШ_2018)</v>
      </c>
      <c r="G51" s="184">
        <f>ДОВЗ!G127</f>
        <v>210</v>
      </c>
    </row>
    <row r="52" spans="1:7" ht="17.100000000000001" customHeight="1" x14ac:dyDescent="0.25">
      <c r="A52" s="29" t="str">
        <f>ДОВЗ!A128</f>
        <v>289/2015</v>
      </c>
      <c r="B52" s="130">
        <f>ДОВЗ!B128</f>
        <v>10.01</v>
      </c>
      <c r="C52" s="130">
        <f>ДОВЗ!C128</f>
        <v>25.77</v>
      </c>
      <c r="D52" s="130">
        <f>ДОВЗ!D128</f>
        <v>14.74</v>
      </c>
      <c r="E52" s="127">
        <f>ДОВЗ!E128</f>
        <v>324</v>
      </c>
      <c r="F52" s="194" t="str">
        <f>ДОВЗ!F128</f>
        <v>Рагу из свинины 150 (СОШ_2018)</v>
      </c>
      <c r="G52" s="184">
        <f>ДОВЗ!G128</f>
        <v>150</v>
      </c>
    </row>
    <row r="53" spans="1:7" ht="17.100000000000001" customHeight="1" x14ac:dyDescent="0.25">
      <c r="A53" s="29" t="str">
        <f>ДОВЗ!A129</f>
        <v>702/1997</v>
      </c>
      <c r="B53" s="130">
        <f>ДОВЗ!B129</f>
        <v>0.36</v>
      </c>
      <c r="C53" s="130">
        <f>ДОВЗ!C129</f>
        <v>0</v>
      </c>
      <c r="D53" s="130">
        <f>ДОВЗ!D129</f>
        <v>33.159999999999997</v>
      </c>
      <c r="E53" s="127">
        <f>ДОВЗ!E129</f>
        <v>132</v>
      </c>
      <c r="F53" s="194" t="str">
        <f>ДОВЗ!F129</f>
        <v>Компот из изюма</v>
      </c>
      <c r="G53" s="184">
        <f>ДОВЗ!G129</f>
        <v>200</v>
      </c>
    </row>
    <row r="54" spans="1:7" ht="17.100000000000001" customHeight="1" x14ac:dyDescent="0.25">
      <c r="A54" s="41" t="s">
        <v>254</v>
      </c>
      <c r="B54" s="40">
        <v>5</v>
      </c>
      <c r="C54" s="40">
        <v>4.59</v>
      </c>
      <c r="D54" s="40">
        <v>43.69</v>
      </c>
      <c r="E54" s="42">
        <v>240</v>
      </c>
      <c r="F54" s="171" t="s">
        <v>255</v>
      </c>
      <c r="G54" s="222">
        <v>50</v>
      </c>
    </row>
    <row r="55" spans="1:7" ht="17.100000000000001" customHeight="1" x14ac:dyDescent="0.25">
      <c r="A55" s="29" t="str">
        <f>ДОВЗ!A130</f>
        <v>покупное/</v>
      </c>
      <c r="B55" s="130">
        <f>ДОВЗ!B130</f>
        <v>3.95</v>
      </c>
      <c r="C55" s="130">
        <f>ДОВЗ!C130</f>
        <v>0.5</v>
      </c>
      <c r="D55" s="130">
        <f>ДОВЗ!D130</f>
        <v>24.15</v>
      </c>
      <c r="E55" s="127">
        <f>ДОВЗ!E130</f>
        <v>118</v>
      </c>
      <c r="F55" s="194" t="str">
        <f>ДОВЗ!F130</f>
        <v>Хлеб пшеничный</v>
      </c>
      <c r="G55" s="184">
        <f>ДОВЗ!G130</f>
        <v>50</v>
      </c>
    </row>
    <row r="56" spans="1:7" ht="17.100000000000001" customHeight="1" x14ac:dyDescent="0.25">
      <c r="A56" s="29" t="str">
        <f>ДОВЗ!A131</f>
        <v>покупное/</v>
      </c>
      <c r="B56" s="130">
        <f>ДОВЗ!B131</f>
        <v>1.65</v>
      </c>
      <c r="C56" s="130">
        <f>ДОВЗ!C131</f>
        <v>0.3</v>
      </c>
      <c r="D56" s="130">
        <f>ДОВЗ!D131</f>
        <v>8.35</v>
      </c>
      <c r="E56" s="127">
        <f>ДОВЗ!E131</f>
        <v>44</v>
      </c>
      <c r="F56" s="194" t="str">
        <f>ДОВЗ!F131</f>
        <v xml:space="preserve">Хлеб ржаной </v>
      </c>
      <c r="G56" s="184">
        <f>ДОВЗ!G131</f>
        <v>25</v>
      </c>
    </row>
    <row r="57" spans="1:7" ht="17.100000000000001" customHeight="1" x14ac:dyDescent="0.25">
      <c r="A57" s="122"/>
      <c r="B57" s="157">
        <f>SUM(B51:B56)</f>
        <v>25.359999999999996</v>
      </c>
      <c r="C57" s="157">
        <f>SUM(C51:C56)</f>
        <v>37.444999999999993</v>
      </c>
      <c r="D57" s="157">
        <f>SUM(D51:D56)</f>
        <v>133.42499999999998</v>
      </c>
      <c r="E57" s="17">
        <f>SUM(E51:E56)</f>
        <v>977</v>
      </c>
      <c r="F57" s="174" t="s">
        <v>31</v>
      </c>
      <c r="G57" s="188">
        <f>SUM(G51:G56)</f>
        <v>685</v>
      </c>
    </row>
    <row r="58" spans="1:7" ht="17.100000000000001" customHeight="1" x14ac:dyDescent="0.25">
      <c r="A58" s="123"/>
      <c r="B58" s="22"/>
      <c r="C58" s="22"/>
      <c r="D58" s="22"/>
      <c r="E58" s="19"/>
      <c r="F58" s="208"/>
      <c r="G58" s="173"/>
    </row>
    <row r="59" spans="1:7" ht="17.100000000000001" customHeight="1" x14ac:dyDescent="0.25">
      <c r="A59" s="290" t="s">
        <v>66</v>
      </c>
      <c r="B59" s="290"/>
      <c r="C59" s="290"/>
      <c r="D59" s="290"/>
      <c r="E59" s="290"/>
      <c r="F59" s="290"/>
      <c r="G59" s="290"/>
    </row>
    <row r="60" spans="1:7" ht="17.100000000000001" customHeight="1" x14ac:dyDescent="0.25">
      <c r="A60" s="284" t="s">
        <v>234</v>
      </c>
      <c r="B60" s="284"/>
      <c r="C60" s="284"/>
      <c r="D60" s="284"/>
      <c r="E60" s="284"/>
      <c r="F60" s="284"/>
      <c r="G60" s="284"/>
    </row>
    <row r="61" spans="1:7" ht="17.100000000000001" customHeight="1" x14ac:dyDescent="0.25">
      <c r="A61" s="294" t="s">
        <v>21</v>
      </c>
      <c r="B61" s="295" t="s">
        <v>24</v>
      </c>
      <c r="C61" s="295"/>
      <c r="D61" s="295"/>
      <c r="E61" s="296" t="s">
        <v>25</v>
      </c>
      <c r="F61" s="287" t="s">
        <v>22</v>
      </c>
      <c r="G61" s="287" t="s">
        <v>23</v>
      </c>
    </row>
    <row r="62" spans="1:7" ht="17.100000000000001" customHeight="1" x14ac:dyDescent="0.25">
      <c r="A62" s="294"/>
      <c r="B62" s="157" t="s">
        <v>26</v>
      </c>
      <c r="C62" s="157" t="s">
        <v>27</v>
      </c>
      <c r="D62" s="157" t="s">
        <v>28</v>
      </c>
      <c r="E62" s="296"/>
      <c r="F62" s="287"/>
      <c r="G62" s="287"/>
    </row>
    <row r="63" spans="1:7" ht="17.100000000000001" customHeight="1" x14ac:dyDescent="0.25">
      <c r="A63" s="28" t="str">
        <f>ДОВЗ!A164</f>
        <v>120/1996</v>
      </c>
      <c r="B63" s="131">
        <f>ДОВЗ!B164</f>
        <v>1.63</v>
      </c>
      <c r="C63" s="131">
        <f>ДОВЗ!C164</f>
        <v>5.64</v>
      </c>
      <c r="D63" s="131">
        <f>ДОВЗ!D164</f>
        <v>7.63</v>
      </c>
      <c r="E63" s="28">
        <f>ДОВЗ!E164</f>
        <v>82</v>
      </c>
      <c r="F63" s="196" t="str">
        <f>ДОВЗ!F164</f>
        <v>Щи из свежей капусты с картофелем со сметаной 200/5</v>
      </c>
      <c r="G63" s="186">
        <f>ДОВЗ!G164</f>
        <v>205</v>
      </c>
    </row>
    <row r="64" spans="1:7" ht="17.100000000000001" customHeight="1" x14ac:dyDescent="0.25">
      <c r="A64" s="28" t="str">
        <f>ДОВЗ!A165</f>
        <v>444/1996</v>
      </c>
      <c r="B64" s="131">
        <f>ДОВЗ!B165</f>
        <v>20.78</v>
      </c>
      <c r="C64" s="131">
        <f>ДОВЗ!C165</f>
        <v>24.57</v>
      </c>
      <c r="D64" s="131">
        <f>ДОВЗ!D165</f>
        <v>2.73</v>
      </c>
      <c r="E64" s="28">
        <f>ДОВЗ!E165</f>
        <v>222</v>
      </c>
      <c r="F64" s="196" t="str">
        <f>ДОВЗ!F165</f>
        <v>Птица, тушёная в томатном соусе 80/30</v>
      </c>
      <c r="G64" s="186">
        <f>ДОВЗ!G165</f>
        <v>110</v>
      </c>
    </row>
    <row r="65" spans="1:7" ht="17.100000000000001" customHeight="1" x14ac:dyDescent="0.25">
      <c r="A65" s="28" t="str">
        <f>ДОВЗ!A166</f>
        <v>257,табл.4/271</v>
      </c>
      <c r="B65" s="131">
        <f>ДОВЗ!B166</f>
        <v>7.22</v>
      </c>
      <c r="C65" s="131">
        <f>ДОВЗ!C166</f>
        <v>12.6</v>
      </c>
      <c r="D65" s="131">
        <f>ДОВЗ!D166</f>
        <v>35.380000000000003</v>
      </c>
      <c r="E65" s="28">
        <f>ДОВЗ!E166</f>
        <v>272</v>
      </c>
      <c r="F65" s="196" t="str">
        <f>ДОВЗ!F166</f>
        <v>Каша гречневая рассыпчатая 150</v>
      </c>
      <c r="G65" s="186">
        <f>ДОВЗ!G166</f>
        <v>150</v>
      </c>
    </row>
    <row r="66" spans="1:7" ht="17.100000000000001" customHeight="1" x14ac:dyDescent="0.25">
      <c r="A66" s="28" t="str">
        <f>ДОВЗ!A167</f>
        <v>585/1996</v>
      </c>
      <c r="B66" s="131">
        <f>ДОВЗ!B167</f>
        <v>0.16</v>
      </c>
      <c r="C66" s="131">
        <f>ДОВЗ!C167</f>
        <v>0.16</v>
      </c>
      <c r="D66" s="131">
        <f>ДОВЗ!D167</f>
        <v>27.87</v>
      </c>
      <c r="E66" s="28">
        <f>ДОВЗ!E167</f>
        <v>114</v>
      </c>
      <c r="F66" s="196" t="str">
        <f>ДОВЗ!F167</f>
        <v>Компот из свежих яблок</v>
      </c>
      <c r="G66" s="186">
        <f>ДОВЗ!G167</f>
        <v>200</v>
      </c>
    </row>
    <row r="67" spans="1:7" ht="17.100000000000001" customHeight="1" x14ac:dyDescent="0.25">
      <c r="A67" s="41" t="s">
        <v>253</v>
      </c>
      <c r="B67" s="40">
        <v>6.25</v>
      </c>
      <c r="C67" s="40">
        <v>4.41</v>
      </c>
      <c r="D67" s="40">
        <v>30.55</v>
      </c>
      <c r="E67" s="42">
        <v>184</v>
      </c>
      <c r="F67" s="171" t="s">
        <v>241</v>
      </c>
      <c r="G67" s="222">
        <v>75</v>
      </c>
    </row>
    <row r="68" spans="1:7" ht="17.100000000000001" customHeight="1" x14ac:dyDescent="0.25">
      <c r="A68" s="28" t="str">
        <f>ДОВЗ!A168</f>
        <v>покупное/</v>
      </c>
      <c r="B68" s="131">
        <f>ДОВЗ!B168</f>
        <v>3.95</v>
      </c>
      <c r="C68" s="131">
        <f>ДОВЗ!C168</f>
        <v>0.5</v>
      </c>
      <c r="D68" s="131">
        <f>ДОВЗ!D168</f>
        <v>24.15</v>
      </c>
      <c r="E68" s="28">
        <f>ДОВЗ!E168</f>
        <v>118</v>
      </c>
      <c r="F68" s="196" t="str">
        <f>ДОВЗ!F168</f>
        <v>Хлеб пшеничный</v>
      </c>
      <c r="G68" s="186">
        <f>ДОВЗ!G168</f>
        <v>50</v>
      </c>
    </row>
    <row r="69" spans="1:7" ht="17.100000000000001" customHeight="1" x14ac:dyDescent="0.25">
      <c r="A69" s="28" t="str">
        <f>ДОВЗ!A169</f>
        <v>покупное/</v>
      </c>
      <c r="B69" s="131">
        <f>ДОВЗ!B169</f>
        <v>1.65</v>
      </c>
      <c r="C69" s="131">
        <f>ДОВЗ!C169</f>
        <v>0.3</v>
      </c>
      <c r="D69" s="131">
        <f>ДОВЗ!D169</f>
        <v>8.35</v>
      </c>
      <c r="E69" s="28">
        <f>ДОВЗ!E169</f>
        <v>44</v>
      </c>
      <c r="F69" s="196" t="str">
        <f>ДОВЗ!F169</f>
        <v xml:space="preserve">Хлеб ржаной </v>
      </c>
      <c r="G69" s="186">
        <f>ДОВЗ!G169</f>
        <v>25</v>
      </c>
    </row>
    <row r="70" spans="1:7" ht="17.100000000000001" customHeight="1" x14ac:dyDescent="0.25">
      <c r="A70" s="122"/>
      <c r="B70" s="157">
        <f>SUM(B63:B69)</f>
        <v>41.64</v>
      </c>
      <c r="C70" s="157">
        <f>SUM(C63:C69)</f>
        <v>48.179999999999993</v>
      </c>
      <c r="D70" s="157">
        <f>SUM(D63:D69)</f>
        <v>136.66</v>
      </c>
      <c r="E70" s="17">
        <f>SUM(E63:E69)</f>
        <v>1036</v>
      </c>
      <c r="F70" s="174" t="s">
        <v>31</v>
      </c>
      <c r="G70" s="188">
        <f>SUM(G63:G69)</f>
        <v>815</v>
      </c>
    </row>
    <row r="71" spans="1:7" ht="17.100000000000001" customHeight="1" x14ac:dyDescent="0.25">
      <c r="A71" s="125"/>
      <c r="B71" s="22"/>
      <c r="C71" s="22"/>
      <c r="D71" s="22"/>
      <c r="E71" s="19"/>
      <c r="F71" s="208"/>
      <c r="G71" s="225"/>
    </row>
    <row r="72" spans="1:7" ht="17.100000000000001" customHeight="1" x14ac:dyDescent="0.25">
      <c r="A72" s="290" t="s">
        <v>73</v>
      </c>
      <c r="B72" s="290"/>
      <c r="C72" s="290"/>
      <c r="D72" s="290"/>
      <c r="E72" s="290"/>
      <c r="F72" s="290"/>
      <c r="G72" s="290"/>
    </row>
    <row r="73" spans="1:7" ht="17.100000000000001" customHeight="1" x14ac:dyDescent="0.25">
      <c r="A73" s="284" t="s">
        <v>234</v>
      </c>
      <c r="B73" s="284"/>
      <c r="C73" s="284"/>
      <c r="D73" s="284"/>
      <c r="E73" s="284"/>
      <c r="F73" s="284"/>
      <c r="G73" s="284"/>
    </row>
    <row r="74" spans="1:7" ht="17.100000000000001" customHeight="1" x14ac:dyDescent="0.25">
      <c r="A74" s="41" t="s">
        <v>76</v>
      </c>
      <c r="B74" s="40">
        <v>2.25</v>
      </c>
      <c r="C74" s="40">
        <v>2.33</v>
      </c>
      <c r="D74" s="40">
        <v>16.66</v>
      </c>
      <c r="E74" s="42">
        <v>97</v>
      </c>
      <c r="F74" s="207" t="s">
        <v>243</v>
      </c>
      <c r="G74" s="222">
        <v>200</v>
      </c>
    </row>
    <row r="75" spans="1:7" ht="17.100000000000001" customHeight="1" x14ac:dyDescent="0.25">
      <c r="A75" s="41" t="s">
        <v>3</v>
      </c>
      <c r="B75" s="40">
        <v>8.65</v>
      </c>
      <c r="C75" s="40">
        <v>11.82</v>
      </c>
      <c r="D75" s="40">
        <v>8.17</v>
      </c>
      <c r="E75" s="42">
        <v>173</v>
      </c>
      <c r="F75" s="207" t="s">
        <v>231</v>
      </c>
      <c r="G75" s="187">
        <v>90</v>
      </c>
    </row>
    <row r="76" spans="1:7" ht="17.100000000000001" customHeight="1" x14ac:dyDescent="0.25">
      <c r="A76" s="41" t="s">
        <v>78</v>
      </c>
      <c r="B76" s="40">
        <v>3.81</v>
      </c>
      <c r="C76" s="40">
        <v>6.11</v>
      </c>
      <c r="D76" s="40">
        <v>40.01</v>
      </c>
      <c r="E76" s="42">
        <v>230</v>
      </c>
      <c r="F76" s="207" t="s">
        <v>173</v>
      </c>
      <c r="G76" s="222">
        <v>150</v>
      </c>
    </row>
    <row r="77" spans="1:7" ht="17.100000000000001" customHeight="1" x14ac:dyDescent="0.25">
      <c r="A77" s="127" t="str">
        <f>ДОВЗ!A200</f>
        <v>588/1996</v>
      </c>
      <c r="B77" s="130">
        <f>ДОВЗ!B200</f>
        <v>0.44</v>
      </c>
      <c r="C77" s="130">
        <f>ДОВЗ!C200</f>
        <v>0</v>
      </c>
      <c r="D77" s="130">
        <f>ДОВЗ!D200</f>
        <v>28.88</v>
      </c>
      <c r="E77" s="127">
        <f>ДОВЗ!E200</f>
        <v>119</v>
      </c>
      <c r="F77" s="194" t="str">
        <f>ДОВЗ!F200</f>
        <v>Компот из сухофруктов</v>
      </c>
      <c r="G77" s="184">
        <f>ДОВЗ!G200</f>
        <v>200</v>
      </c>
    </row>
    <row r="78" spans="1:7" ht="17.100000000000001" customHeight="1" x14ac:dyDescent="0.25">
      <c r="A78" s="41" t="s">
        <v>182</v>
      </c>
      <c r="B78" s="40">
        <v>4.17</v>
      </c>
      <c r="C78" s="40">
        <v>7.66</v>
      </c>
      <c r="D78" s="40">
        <v>28.46</v>
      </c>
      <c r="E78" s="42">
        <v>197</v>
      </c>
      <c r="F78" s="171" t="s">
        <v>149</v>
      </c>
      <c r="G78" s="222">
        <v>50</v>
      </c>
    </row>
    <row r="79" spans="1:7" ht="17.100000000000001" customHeight="1" x14ac:dyDescent="0.25">
      <c r="A79" s="127" t="str">
        <f>ДОВЗ!A201</f>
        <v>покупное/</v>
      </c>
      <c r="B79" s="130">
        <f>ДОВЗ!B201</f>
        <v>3.95</v>
      </c>
      <c r="C79" s="130">
        <f>ДОВЗ!C201</f>
        <v>0.5</v>
      </c>
      <c r="D79" s="130">
        <f>ДОВЗ!D201</f>
        <v>24.15</v>
      </c>
      <c r="E79" s="127">
        <f>ДОВЗ!E201</f>
        <v>118</v>
      </c>
      <c r="F79" s="194" t="str">
        <f>ДОВЗ!F201</f>
        <v>Хлеб пшеничный</v>
      </c>
      <c r="G79" s="184">
        <f>ДОВЗ!G201</f>
        <v>50</v>
      </c>
    </row>
    <row r="80" spans="1:7" ht="17.100000000000001" customHeight="1" x14ac:dyDescent="0.25">
      <c r="A80" s="127" t="str">
        <f>ДОВЗ!A202</f>
        <v>покупное/</v>
      </c>
      <c r="B80" s="130">
        <f>ДОВЗ!B202</f>
        <v>1.65</v>
      </c>
      <c r="C80" s="130">
        <f>ДОВЗ!C202</f>
        <v>0.3</v>
      </c>
      <c r="D80" s="130">
        <f>ДОВЗ!D202</f>
        <v>8.35</v>
      </c>
      <c r="E80" s="127">
        <f>ДОВЗ!E202</f>
        <v>44</v>
      </c>
      <c r="F80" s="194" t="str">
        <f>ДОВЗ!F202</f>
        <v xml:space="preserve">Хлеб ржаной </v>
      </c>
      <c r="G80" s="184">
        <f>ДОВЗ!G202</f>
        <v>25</v>
      </c>
    </row>
    <row r="81" spans="1:7" ht="17.100000000000001" customHeight="1" x14ac:dyDescent="0.25">
      <c r="A81" s="122"/>
      <c r="B81" s="157">
        <f>SUM(B74:B80)</f>
        <v>24.919999999999998</v>
      </c>
      <c r="C81" s="157">
        <f>SUM(C74:C80)</f>
        <v>28.720000000000002</v>
      </c>
      <c r="D81" s="157">
        <f>SUM(D74:D80)</f>
        <v>154.68</v>
      </c>
      <c r="E81" s="17">
        <f>SUM(E74:E80)</f>
        <v>978</v>
      </c>
      <c r="F81" s="174" t="s">
        <v>31</v>
      </c>
      <c r="G81" s="188">
        <f>SUM(G74:G80)</f>
        <v>765</v>
      </c>
    </row>
    <row r="82" spans="1:7" ht="17.100000000000001" customHeight="1" x14ac:dyDescent="0.25">
      <c r="A82" s="125"/>
      <c r="B82" s="22"/>
      <c r="C82" s="22"/>
      <c r="D82" s="22"/>
      <c r="E82" s="19"/>
      <c r="F82" s="208"/>
      <c r="G82" s="225"/>
    </row>
    <row r="83" spans="1:7" ht="17.100000000000001" customHeight="1" x14ac:dyDescent="0.25">
      <c r="A83" s="291" t="s">
        <v>80</v>
      </c>
      <c r="B83" s="291"/>
      <c r="C83" s="291"/>
      <c r="D83" s="291"/>
      <c r="E83" s="291"/>
      <c r="F83" s="291"/>
      <c r="G83" s="291"/>
    </row>
    <row r="84" spans="1:7" ht="17.100000000000001" customHeight="1" x14ac:dyDescent="0.25">
      <c r="A84" s="285" t="s">
        <v>81</v>
      </c>
      <c r="B84" s="285"/>
      <c r="C84" s="285"/>
      <c r="D84" s="285"/>
      <c r="E84" s="285"/>
      <c r="F84" s="285"/>
      <c r="G84" s="285"/>
    </row>
    <row r="85" spans="1:7" ht="17.100000000000001" customHeight="1" x14ac:dyDescent="0.25">
      <c r="A85" s="284" t="s">
        <v>234</v>
      </c>
      <c r="B85" s="284"/>
      <c r="C85" s="284"/>
      <c r="D85" s="284"/>
      <c r="E85" s="284"/>
      <c r="F85" s="284"/>
      <c r="G85" s="284"/>
    </row>
    <row r="86" spans="1:7" ht="17.100000000000001" customHeight="1" x14ac:dyDescent="0.25">
      <c r="A86" s="294" t="s">
        <v>21</v>
      </c>
      <c r="B86" s="295" t="s">
        <v>24</v>
      </c>
      <c r="C86" s="295"/>
      <c r="D86" s="295"/>
      <c r="E86" s="296" t="s">
        <v>25</v>
      </c>
      <c r="F86" s="287" t="s">
        <v>22</v>
      </c>
      <c r="G86" s="287" t="s">
        <v>23</v>
      </c>
    </row>
    <row r="87" spans="1:7" ht="17.100000000000001" customHeight="1" x14ac:dyDescent="0.25">
      <c r="A87" s="294"/>
      <c r="B87" s="157" t="s">
        <v>26</v>
      </c>
      <c r="C87" s="157" t="s">
        <v>27</v>
      </c>
      <c r="D87" s="157" t="s">
        <v>28</v>
      </c>
      <c r="E87" s="296"/>
      <c r="F87" s="287"/>
      <c r="G87" s="287"/>
    </row>
    <row r="88" spans="1:7" ht="17.100000000000001" customHeight="1" x14ac:dyDescent="0.25">
      <c r="A88" s="20" t="str">
        <f>ДОВЗ!A220</f>
        <v>138/1996</v>
      </c>
      <c r="B88" s="18">
        <f>ДОВЗ!B220</f>
        <v>7.73</v>
      </c>
      <c r="C88" s="18">
        <f>ДОВЗ!C220</f>
        <v>5.67</v>
      </c>
      <c r="D88" s="18">
        <f>ДОВЗ!D220</f>
        <v>36.9</v>
      </c>
      <c r="E88" s="20">
        <f>ДОВЗ!E220</f>
        <v>232</v>
      </c>
      <c r="F88" s="190" t="str">
        <f>ДОВЗ!F220</f>
        <v>Суп картофельный с бобовыми с гренками 200/20</v>
      </c>
      <c r="G88" s="179">
        <f>ДОВЗ!G220</f>
        <v>220</v>
      </c>
    </row>
    <row r="89" spans="1:7" ht="17.100000000000001" customHeight="1" x14ac:dyDescent="0.25">
      <c r="A89" s="20" t="str">
        <f>ДОВЗ!A221</f>
        <v>280/2015</v>
      </c>
      <c r="B89" s="18">
        <f>ДОВЗ!B221</f>
        <v>8.84</v>
      </c>
      <c r="C89" s="18">
        <f>ДОВЗ!C221</f>
        <v>11</v>
      </c>
      <c r="D89" s="18">
        <f>ДОВЗ!D221</f>
        <v>9.85</v>
      </c>
      <c r="E89" s="20">
        <f>ДОВЗ!E221</f>
        <v>177</v>
      </c>
      <c r="F89" s="190" t="str">
        <f>ДОВЗ!F221</f>
        <v>Фрикадельки мясные в сметанно-томатном соусе 60/30 (СОШ_2018)</v>
      </c>
      <c r="G89" s="179">
        <f>ДОВЗ!G221</f>
        <v>90</v>
      </c>
    </row>
    <row r="90" spans="1:7" ht="17.100000000000001" customHeight="1" x14ac:dyDescent="0.25">
      <c r="A90" s="20" t="str">
        <f>ДОВЗ!A222</f>
        <v>273, 469/1996</v>
      </c>
      <c r="B90" s="18">
        <f>ДОВЗ!B222</f>
        <v>5.33</v>
      </c>
      <c r="C90" s="18">
        <f>ДОВЗ!C222</f>
        <v>4.8899999999999997</v>
      </c>
      <c r="D90" s="18">
        <f>ДОВЗ!D222</f>
        <v>35.590000000000003</v>
      </c>
      <c r="E90" s="20">
        <f>ДОВЗ!E222</f>
        <v>212</v>
      </c>
      <c r="F90" s="190" t="str">
        <f>ДОВЗ!F222</f>
        <v>Макароны отварные</v>
      </c>
      <c r="G90" s="179">
        <f>ДОВЗ!G222</f>
        <v>150</v>
      </c>
    </row>
    <row r="91" spans="1:7" ht="17.100000000000001" customHeight="1" x14ac:dyDescent="0.25">
      <c r="A91" s="20" t="str">
        <f>ДОВЗ!A223</f>
        <v>705/2004</v>
      </c>
      <c r="B91" s="18">
        <f>ДОВЗ!B223</f>
        <v>0.68</v>
      </c>
      <c r="C91" s="18">
        <f>ДОВЗ!C223</f>
        <v>0.28000000000000003</v>
      </c>
      <c r="D91" s="18">
        <f>ДОВЗ!D223</f>
        <v>29.62</v>
      </c>
      <c r="E91" s="20">
        <f>ДОВЗ!E223</f>
        <v>136</v>
      </c>
      <c r="F91" s="190" t="str">
        <f>ДОВЗ!F223</f>
        <v>Напиток из шиповника</v>
      </c>
      <c r="G91" s="179">
        <f>ДОВЗ!G223</f>
        <v>200</v>
      </c>
    </row>
    <row r="92" spans="1:7" ht="17.100000000000001" customHeight="1" x14ac:dyDescent="0.25">
      <c r="A92" s="41" t="s">
        <v>181</v>
      </c>
      <c r="B92" s="40">
        <v>4.53</v>
      </c>
      <c r="C92" s="40">
        <v>6.7</v>
      </c>
      <c r="D92" s="40">
        <v>30.44</v>
      </c>
      <c r="E92" s="42">
        <v>198</v>
      </c>
      <c r="F92" s="171" t="s">
        <v>235</v>
      </c>
      <c r="G92" s="222">
        <v>50</v>
      </c>
    </row>
    <row r="93" spans="1:7" ht="17.100000000000001" customHeight="1" x14ac:dyDescent="0.25">
      <c r="A93" s="20" t="str">
        <f>ДОВЗ!A224</f>
        <v>покупное/</v>
      </c>
      <c r="B93" s="18">
        <f>ДОВЗ!B224</f>
        <v>3.95</v>
      </c>
      <c r="C93" s="18">
        <f>ДОВЗ!C224</f>
        <v>0.5</v>
      </c>
      <c r="D93" s="18">
        <f>ДОВЗ!D224</f>
        <v>24.15</v>
      </c>
      <c r="E93" s="20">
        <f>ДОВЗ!E224</f>
        <v>118</v>
      </c>
      <c r="F93" s="190" t="str">
        <f>ДОВЗ!F224</f>
        <v>Хлеб пшеничный</v>
      </c>
      <c r="G93" s="179">
        <f>ДОВЗ!G224</f>
        <v>50</v>
      </c>
    </row>
    <row r="94" spans="1:7" ht="17.100000000000001" customHeight="1" x14ac:dyDescent="0.25">
      <c r="A94" s="20" t="str">
        <f>ДОВЗ!A225</f>
        <v>покупное/</v>
      </c>
      <c r="B94" s="18">
        <f>ДОВЗ!B225</f>
        <v>1.65</v>
      </c>
      <c r="C94" s="18">
        <f>ДОВЗ!C225</f>
        <v>0.3</v>
      </c>
      <c r="D94" s="18">
        <f>ДОВЗ!D225</f>
        <v>8.35</v>
      </c>
      <c r="E94" s="20">
        <f>ДОВЗ!E225</f>
        <v>44</v>
      </c>
      <c r="F94" s="190" t="str">
        <f>ДОВЗ!F225</f>
        <v>Хлеб ржаной</v>
      </c>
      <c r="G94" s="179">
        <f>ДОВЗ!G225</f>
        <v>25</v>
      </c>
    </row>
    <row r="95" spans="1:7" ht="17.100000000000001" customHeight="1" x14ac:dyDescent="0.25">
      <c r="A95" s="122"/>
      <c r="B95" s="157">
        <f>SUM(B88:B94)</f>
        <v>32.71</v>
      </c>
      <c r="C95" s="157">
        <f>SUM(C88:C94)</f>
        <v>29.340000000000003</v>
      </c>
      <c r="D95" s="157">
        <f>SUM(D88:D94)</f>
        <v>174.9</v>
      </c>
      <c r="E95" s="17">
        <f>SUM(E88:E94)</f>
        <v>1117</v>
      </c>
      <c r="F95" s="174" t="s">
        <v>31</v>
      </c>
      <c r="G95" s="224">
        <f>SUM(G88:G94)</f>
        <v>785</v>
      </c>
    </row>
    <row r="96" spans="1:7" ht="17.100000000000001" customHeight="1" x14ac:dyDescent="0.25">
      <c r="A96" s="128"/>
      <c r="B96" s="33"/>
      <c r="C96" s="33"/>
      <c r="D96" s="33"/>
      <c r="E96" s="23"/>
      <c r="F96" s="215"/>
      <c r="G96" s="215"/>
    </row>
    <row r="97" spans="1:7" ht="17.100000000000001" customHeight="1" x14ac:dyDescent="0.25">
      <c r="A97" s="285" t="s">
        <v>85</v>
      </c>
      <c r="B97" s="285"/>
      <c r="C97" s="285"/>
      <c r="D97" s="285"/>
      <c r="E97" s="285"/>
      <c r="F97" s="285"/>
      <c r="G97" s="285"/>
    </row>
    <row r="98" spans="1:7" ht="17.100000000000001" customHeight="1" x14ac:dyDescent="0.25">
      <c r="A98" s="284" t="s">
        <v>234</v>
      </c>
      <c r="B98" s="284"/>
      <c r="C98" s="284"/>
      <c r="D98" s="284"/>
      <c r="E98" s="284"/>
      <c r="F98" s="284"/>
      <c r="G98" s="284"/>
    </row>
    <row r="99" spans="1:7" ht="17.100000000000001" customHeight="1" x14ac:dyDescent="0.25">
      <c r="A99" s="294" t="s">
        <v>21</v>
      </c>
      <c r="B99" s="295" t="s">
        <v>24</v>
      </c>
      <c r="C99" s="295"/>
      <c r="D99" s="295"/>
      <c r="E99" s="296" t="s">
        <v>25</v>
      </c>
      <c r="F99" s="287" t="s">
        <v>22</v>
      </c>
      <c r="G99" s="287" t="s">
        <v>23</v>
      </c>
    </row>
    <row r="100" spans="1:7" ht="17.100000000000001" customHeight="1" x14ac:dyDescent="0.25">
      <c r="A100" s="294"/>
      <c r="B100" s="157" t="s">
        <v>26</v>
      </c>
      <c r="C100" s="157" t="s">
        <v>27</v>
      </c>
      <c r="D100" s="157" t="s">
        <v>28</v>
      </c>
      <c r="E100" s="296"/>
      <c r="F100" s="287"/>
      <c r="G100" s="287"/>
    </row>
    <row r="101" spans="1:7" ht="17.100000000000001" customHeight="1" x14ac:dyDescent="0.25">
      <c r="A101" s="129" t="str">
        <f>ДОВЗ!A256</f>
        <v>110/1996</v>
      </c>
      <c r="B101" s="132">
        <f>ДОВЗ!B256</f>
        <v>1.71</v>
      </c>
      <c r="C101" s="132">
        <f>ДОВЗ!C256</f>
        <v>5.62</v>
      </c>
      <c r="D101" s="132">
        <f>ДОВЗ!D256</f>
        <v>10.84</v>
      </c>
      <c r="E101" s="129">
        <f>ДОВЗ!E256</f>
        <v>94</v>
      </c>
      <c r="F101" s="192" t="str">
        <f>ДОВЗ!F256</f>
        <v>Борщ с капустой и картофелем со сметаной 200/5</v>
      </c>
      <c r="G101" s="182">
        <f>ДОВЗ!G256</f>
        <v>205</v>
      </c>
    </row>
    <row r="102" spans="1:7" ht="17.100000000000001" customHeight="1" x14ac:dyDescent="0.25">
      <c r="A102" s="129" t="str">
        <f>ДОВЗ!A257</f>
        <v>373/1997</v>
      </c>
      <c r="B102" s="132">
        <f>ДОВЗ!B257</f>
        <v>13.47</v>
      </c>
      <c r="C102" s="132">
        <f>ДОВЗ!C257</f>
        <v>12.31</v>
      </c>
      <c r="D102" s="132">
        <f>ДОВЗ!D257</f>
        <v>4.21</v>
      </c>
      <c r="E102" s="129">
        <f>ДОВЗ!E257</f>
        <v>179</v>
      </c>
      <c r="F102" s="192" t="str">
        <f>ДОВЗ!F257</f>
        <v>Рыба под сырной корочкой (горбуша) 45/45</v>
      </c>
      <c r="G102" s="182">
        <f>ДОВЗ!G257</f>
        <v>90</v>
      </c>
    </row>
    <row r="103" spans="1:7" ht="17.100000000000001" customHeight="1" x14ac:dyDescent="0.25">
      <c r="A103" s="129" t="str">
        <f>ДОВЗ!A258</f>
        <v>472/1996</v>
      </c>
      <c r="B103" s="132">
        <f>ДОВЗ!B258</f>
        <v>3.24</v>
      </c>
      <c r="C103" s="132">
        <f>ДОВЗ!C258</f>
        <v>5.56</v>
      </c>
      <c r="D103" s="132">
        <f>ДОВЗ!D258</f>
        <v>22</v>
      </c>
      <c r="E103" s="129">
        <f>ДОВЗ!E258</f>
        <v>152</v>
      </c>
      <c r="F103" s="192" t="str">
        <f>ДОВЗ!F258</f>
        <v xml:space="preserve">Картофельное пюре </v>
      </c>
      <c r="G103" s="182">
        <f>ДОВЗ!G258</f>
        <v>150</v>
      </c>
    </row>
    <row r="104" spans="1:7" ht="17.100000000000001" customHeight="1" x14ac:dyDescent="0.25">
      <c r="A104" s="129" t="str">
        <f>ДОВЗ!A259</f>
        <v>588/1996</v>
      </c>
      <c r="B104" s="132">
        <f>ДОВЗ!B259</f>
        <v>0.44</v>
      </c>
      <c r="C104" s="132">
        <f>ДОВЗ!C259</f>
        <v>0</v>
      </c>
      <c r="D104" s="132">
        <f>ДОВЗ!D259</f>
        <v>28.88</v>
      </c>
      <c r="E104" s="129">
        <f>ДОВЗ!E259</f>
        <v>119</v>
      </c>
      <c r="F104" s="192" t="str">
        <f>ДОВЗ!F259</f>
        <v>Компот из сухофруктов</v>
      </c>
      <c r="G104" s="182">
        <f>ДОВЗ!G259</f>
        <v>200</v>
      </c>
    </row>
    <row r="105" spans="1:7" ht="17.100000000000001" customHeight="1" x14ac:dyDescent="0.25">
      <c r="A105" s="41" t="s">
        <v>256</v>
      </c>
      <c r="B105" s="40">
        <v>6.87</v>
      </c>
      <c r="C105" s="40">
        <v>6.6</v>
      </c>
      <c r="D105" s="40">
        <v>37.450000000000003</v>
      </c>
      <c r="E105" s="42">
        <v>213</v>
      </c>
      <c r="F105" s="171" t="s">
        <v>257</v>
      </c>
      <c r="G105" s="222">
        <v>75</v>
      </c>
    </row>
    <row r="106" spans="1:7" ht="17.100000000000001" customHeight="1" x14ac:dyDescent="0.25">
      <c r="A106" s="129" t="str">
        <f>ДОВЗ!A260</f>
        <v>покупное/</v>
      </c>
      <c r="B106" s="132">
        <f>ДОВЗ!B260</f>
        <v>3.95</v>
      </c>
      <c r="C106" s="132">
        <f>ДОВЗ!C260</f>
        <v>0.5</v>
      </c>
      <c r="D106" s="132">
        <f>ДОВЗ!D260</f>
        <v>24.15</v>
      </c>
      <c r="E106" s="129">
        <f>ДОВЗ!E260</f>
        <v>118</v>
      </c>
      <c r="F106" s="192" t="str">
        <f>ДОВЗ!F260</f>
        <v>Хлеб пшеничный</v>
      </c>
      <c r="G106" s="182">
        <f>ДОВЗ!G260</f>
        <v>50</v>
      </c>
    </row>
    <row r="107" spans="1:7" ht="17.100000000000001" customHeight="1" x14ac:dyDescent="0.25">
      <c r="A107" s="129" t="str">
        <f>ДОВЗ!A261</f>
        <v>покупное/</v>
      </c>
      <c r="B107" s="132">
        <f>ДОВЗ!B261</f>
        <v>1.65</v>
      </c>
      <c r="C107" s="132">
        <f>ДОВЗ!C261</f>
        <v>0.3</v>
      </c>
      <c r="D107" s="132">
        <f>ДОВЗ!D261</f>
        <v>8.35</v>
      </c>
      <c r="E107" s="129">
        <f>ДОВЗ!E261</f>
        <v>44</v>
      </c>
      <c r="F107" s="192" t="str">
        <f>ДОВЗ!F261</f>
        <v xml:space="preserve">Хлеб ржаной </v>
      </c>
      <c r="G107" s="182">
        <f>ДОВЗ!G261</f>
        <v>25</v>
      </c>
    </row>
    <row r="108" spans="1:7" ht="17.100000000000001" customHeight="1" x14ac:dyDescent="0.25">
      <c r="A108" s="122"/>
      <c r="B108" s="16">
        <f>SUM(B101:B107)</f>
        <v>31.330000000000002</v>
      </c>
      <c r="C108" s="16">
        <f>SUM(C101:C107)</f>
        <v>30.889999999999997</v>
      </c>
      <c r="D108" s="16">
        <f>SUM(D101:D107)</f>
        <v>135.88</v>
      </c>
      <c r="E108" s="13">
        <f>SUM(E101:E107)</f>
        <v>919</v>
      </c>
      <c r="F108" s="174" t="s">
        <v>31</v>
      </c>
      <c r="G108" s="188">
        <f>SUM(G101:G107)</f>
        <v>795</v>
      </c>
    </row>
    <row r="109" spans="1:7" ht="17.100000000000001" customHeight="1" x14ac:dyDescent="0.25">
      <c r="A109" s="123"/>
      <c r="B109" s="22"/>
      <c r="C109" s="22"/>
      <c r="D109" s="22"/>
      <c r="E109" s="19"/>
      <c r="F109" s="208"/>
      <c r="G109" s="173"/>
    </row>
    <row r="110" spans="1:7" ht="17.100000000000001" customHeight="1" x14ac:dyDescent="0.25">
      <c r="A110" s="285" t="s">
        <v>86</v>
      </c>
      <c r="B110" s="285"/>
      <c r="C110" s="285"/>
      <c r="D110" s="285"/>
      <c r="E110" s="285"/>
      <c r="F110" s="285"/>
      <c r="G110" s="285"/>
    </row>
    <row r="111" spans="1:7" ht="17.100000000000001" customHeight="1" x14ac:dyDescent="0.25">
      <c r="A111" s="284" t="s">
        <v>234</v>
      </c>
      <c r="B111" s="284"/>
      <c r="C111" s="284"/>
      <c r="D111" s="284"/>
      <c r="E111" s="284"/>
      <c r="F111" s="284"/>
      <c r="G111" s="284"/>
    </row>
    <row r="112" spans="1:7" ht="17.100000000000001" customHeight="1" x14ac:dyDescent="0.25">
      <c r="A112" s="294" t="s">
        <v>21</v>
      </c>
      <c r="B112" s="295" t="s">
        <v>24</v>
      </c>
      <c r="C112" s="295"/>
      <c r="D112" s="295"/>
      <c r="E112" s="296" t="s">
        <v>25</v>
      </c>
      <c r="F112" s="287" t="s">
        <v>22</v>
      </c>
      <c r="G112" s="287" t="s">
        <v>23</v>
      </c>
    </row>
    <row r="113" spans="1:7" ht="17.100000000000001" customHeight="1" x14ac:dyDescent="0.25">
      <c r="A113" s="294"/>
      <c r="B113" s="157" t="s">
        <v>26</v>
      </c>
      <c r="C113" s="157" t="s">
        <v>27</v>
      </c>
      <c r="D113" s="157" t="s">
        <v>28</v>
      </c>
      <c r="E113" s="296"/>
      <c r="F113" s="287"/>
      <c r="G113" s="287"/>
    </row>
    <row r="114" spans="1:7" ht="17.100000000000001" customHeight="1" x14ac:dyDescent="0.25">
      <c r="A114" s="127" t="str">
        <f>ДОВЗ!A293</f>
        <v>120/1996</v>
      </c>
      <c r="B114" s="130">
        <f>ДОВЗ!B293</f>
        <v>1.63</v>
      </c>
      <c r="C114" s="130">
        <f>ДОВЗ!C293</f>
        <v>5.64</v>
      </c>
      <c r="D114" s="130">
        <f>ДОВЗ!D293</f>
        <v>7.63</v>
      </c>
      <c r="E114" s="127">
        <f>ДОВЗ!E293</f>
        <v>82</v>
      </c>
      <c r="F114" s="194" t="str">
        <f>ДОВЗ!F293</f>
        <v>Щи из свежей капусты с картофелем со сметаной 200/5</v>
      </c>
      <c r="G114" s="184">
        <f>ДОВЗ!G293</f>
        <v>205</v>
      </c>
    </row>
    <row r="115" spans="1:7" ht="17.100000000000001" customHeight="1" x14ac:dyDescent="0.25">
      <c r="A115" s="127" t="str">
        <f>ДОВЗ!A294</f>
        <v>255/2015</v>
      </c>
      <c r="B115" s="130">
        <f>ДОВЗ!B294</f>
        <v>11.93</v>
      </c>
      <c r="C115" s="130">
        <f>ДОВЗ!C294</f>
        <v>10.11</v>
      </c>
      <c r="D115" s="130">
        <f>ДОВЗ!D294</f>
        <v>3.17</v>
      </c>
      <c r="E115" s="127">
        <f>ДОВЗ!E294</f>
        <v>167</v>
      </c>
      <c r="F115" s="194" t="str">
        <f>ДОВЗ!F294</f>
        <v>Печень по-строгановски 45/45 (СОШ_2018)</v>
      </c>
      <c r="G115" s="184">
        <f>ДОВЗ!G294</f>
        <v>90</v>
      </c>
    </row>
    <row r="116" spans="1:7" ht="17.100000000000001" customHeight="1" x14ac:dyDescent="0.25">
      <c r="A116" s="127" t="str">
        <f>ДОВЗ!A295</f>
        <v>465/1996</v>
      </c>
      <c r="B116" s="130">
        <f>ДОВЗ!B295</f>
        <v>3.81</v>
      </c>
      <c r="C116" s="130">
        <f>ДОВЗ!C295</f>
        <v>6.11</v>
      </c>
      <c r="D116" s="130">
        <f>ДОВЗ!D295</f>
        <v>40.01</v>
      </c>
      <c r="E116" s="127">
        <f>ДОВЗ!E295</f>
        <v>230</v>
      </c>
      <c r="F116" s="194" t="str">
        <f>ДОВЗ!F295</f>
        <v>Рис отварной 150</v>
      </c>
      <c r="G116" s="184">
        <f>ДОВЗ!G295</f>
        <v>150</v>
      </c>
    </row>
    <row r="117" spans="1:7" ht="17.100000000000001" customHeight="1" x14ac:dyDescent="0.25">
      <c r="A117" s="127" t="str">
        <f>ДОВЗ!A296</f>
        <v>702/1997</v>
      </c>
      <c r="B117" s="130">
        <f>ДОВЗ!B296</f>
        <v>0.36</v>
      </c>
      <c r="C117" s="130">
        <f>ДОВЗ!C296</f>
        <v>0</v>
      </c>
      <c r="D117" s="130">
        <f>ДОВЗ!D296</f>
        <v>33.159999999999997</v>
      </c>
      <c r="E117" s="127">
        <f>ДОВЗ!E296</f>
        <v>132</v>
      </c>
      <c r="F117" s="194" t="str">
        <f>ДОВЗ!F296</f>
        <v>Компот из изюма</v>
      </c>
      <c r="G117" s="184">
        <f>ДОВЗ!G296</f>
        <v>200</v>
      </c>
    </row>
    <row r="118" spans="1:7" ht="17.100000000000001" customHeight="1" x14ac:dyDescent="0.25">
      <c r="A118" s="41" t="s">
        <v>206</v>
      </c>
      <c r="B118" s="40">
        <v>5.48</v>
      </c>
      <c r="C118" s="40">
        <v>1.8</v>
      </c>
      <c r="D118" s="40">
        <v>46.35</v>
      </c>
      <c r="E118" s="42">
        <v>217</v>
      </c>
      <c r="F118" s="171" t="s">
        <v>207</v>
      </c>
      <c r="G118" s="222">
        <v>75</v>
      </c>
    </row>
    <row r="119" spans="1:7" ht="17.100000000000001" customHeight="1" x14ac:dyDescent="0.25">
      <c r="A119" s="127" t="str">
        <f>ДОВЗ!A297</f>
        <v>покупное/</v>
      </c>
      <c r="B119" s="130">
        <f>ДОВЗ!B297</f>
        <v>3.95</v>
      </c>
      <c r="C119" s="130">
        <f>ДОВЗ!C297</f>
        <v>0.5</v>
      </c>
      <c r="D119" s="130">
        <f>ДОВЗ!D297</f>
        <v>24.15</v>
      </c>
      <c r="E119" s="127">
        <f>ДОВЗ!E297</f>
        <v>118</v>
      </c>
      <c r="F119" s="194" t="str">
        <f>ДОВЗ!F297</f>
        <v>Хлеб пшеничный</v>
      </c>
      <c r="G119" s="184">
        <f>ДОВЗ!G297</f>
        <v>50</v>
      </c>
    </row>
    <row r="120" spans="1:7" ht="17.100000000000001" customHeight="1" x14ac:dyDescent="0.25">
      <c r="A120" s="127" t="str">
        <f>ДОВЗ!A298</f>
        <v>покупное/</v>
      </c>
      <c r="B120" s="130">
        <f>ДОВЗ!B298</f>
        <v>1.65</v>
      </c>
      <c r="C120" s="130">
        <f>ДОВЗ!C298</f>
        <v>0.3</v>
      </c>
      <c r="D120" s="130">
        <f>ДОВЗ!D298</f>
        <v>8.35</v>
      </c>
      <c r="E120" s="127">
        <f>ДОВЗ!E298</f>
        <v>44</v>
      </c>
      <c r="F120" s="194" t="str">
        <f>ДОВЗ!F298</f>
        <v xml:space="preserve">Хлеб ржаной </v>
      </c>
      <c r="G120" s="184">
        <f>ДОВЗ!G298</f>
        <v>25</v>
      </c>
    </row>
    <row r="121" spans="1:7" ht="17.100000000000001" customHeight="1" x14ac:dyDescent="0.25">
      <c r="A121" s="122"/>
      <c r="B121" s="157">
        <f>SUM(B114:B120)</f>
        <v>28.809999999999995</v>
      </c>
      <c r="C121" s="157">
        <f>SUM(C114:C120)</f>
        <v>24.46</v>
      </c>
      <c r="D121" s="157">
        <f>SUM(D114:D120)</f>
        <v>162.82</v>
      </c>
      <c r="E121" s="17">
        <f>SUM(E114:E120)</f>
        <v>990</v>
      </c>
      <c r="F121" s="174" t="s">
        <v>31</v>
      </c>
      <c r="G121" s="188">
        <f>SUM(G114:G120)</f>
        <v>795</v>
      </c>
    </row>
    <row r="122" spans="1:7" ht="17.100000000000001" customHeight="1" x14ac:dyDescent="0.25">
      <c r="A122" s="123"/>
      <c r="B122" s="22"/>
      <c r="C122" s="22"/>
      <c r="D122" s="22"/>
      <c r="E122" s="19"/>
      <c r="F122" s="208"/>
      <c r="G122" s="173"/>
    </row>
    <row r="123" spans="1:7" ht="17.100000000000001" customHeight="1" x14ac:dyDescent="0.25">
      <c r="A123" s="285" t="s">
        <v>88</v>
      </c>
      <c r="B123" s="285"/>
      <c r="C123" s="285"/>
      <c r="D123" s="285"/>
      <c r="E123" s="285"/>
      <c r="F123" s="285"/>
      <c r="G123" s="285"/>
    </row>
    <row r="124" spans="1:7" ht="17.100000000000001" customHeight="1" x14ac:dyDescent="0.25">
      <c r="A124" s="284" t="s">
        <v>234</v>
      </c>
      <c r="B124" s="284"/>
      <c r="C124" s="284"/>
      <c r="D124" s="284"/>
      <c r="E124" s="284"/>
      <c r="F124" s="284"/>
      <c r="G124" s="284"/>
    </row>
    <row r="125" spans="1:7" ht="17.100000000000001" customHeight="1" x14ac:dyDescent="0.25">
      <c r="A125" s="294" t="s">
        <v>21</v>
      </c>
      <c r="B125" s="295" t="s">
        <v>24</v>
      </c>
      <c r="C125" s="295"/>
      <c r="D125" s="295"/>
      <c r="E125" s="296" t="s">
        <v>25</v>
      </c>
      <c r="F125" s="287" t="s">
        <v>22</v>
      </c>
      <c r="G125" s="287" t="s">
        <v>23</v>
      </c>
    </row>
    <row r="126" spans="1:7" ht="17.100000000000001" customHeight="1" x14ac:dyDescent="0.25">
      <c r="A126" s="294"/>
      <c r="B126" s="157" t="s">
        <v>26</v>
      </c>
      <c r="C126" s="157" t="s">
        <v>27</v>
      </c>
      <c r="D126" s="157" t="s">
        <v>28</v>
      </c>
      <c r="E126" s="296"/>
      <c r="F126" s="287"/>
      <c r="G126" s="287"/>
    </row>
    <row r="127" spans="1:7" ht="17.100000000000001" customHeight="1" x14ac:dyDescent="0.25">
      <c r="A127" s="121" t="str">
        <f>ДОВЗ!A332</f>
        <v>132/1996</v>
      </c>
      <c r="B127" s="121">
        <f>ДОВЗ!B332</f>
        <v>1.61</v>
      </c>
      <c r="C127" s="121">
        <f>ДОВЗ!C332</f>
        <v>5.69</v>
      </c>
      <c r="D127" s="121">
        <f>ДОВЗ!D332</f>
        <v>9.1199999999999992</v>
      </c>
      <c r="E127" s="121">
        <f>ДОВЗ!E332</f>
        <v>88</v>
      </c>
      <c r="F127" s="191" t="str">
        <f>ДОВЗ!F332</f>
        <v>Суп из овощей со сметаной 200/5</v>
      </c>
      <c r="G127" s="180">
        <f>ДОВЗ!G332</f>
        <v>205</v>
      </c>
    </row>
    <row r="128" spans="1:7" ht="17.100000000000001" customHeight="1" x14ac:dyDescent="0.25">
      <c r="A128" s="121" t="str">
        <f>ДОВЗ!A333</f>
        <v>520/1997</v>
      </c>
      <c r="B128" s="121">
        <f>ДОВЗ!B333</f>
        <v>10.25</v>
      </c>
      <c r="C128" s="121">
        <f>ДОВЗ!C333</f>
        <v>13.21</v>
      </c>
      <c r="D128" s="121">
        <f>ДОВЗ!D333</f>
        <v>9.75</v>
      </c>
      <c r="E128" s="121">
        <f>ДОВЗ!E333</f>
        <v>199</v>
      </c>
      <c r="F128" s="191" t="str">
        <f>ДОВЗ!F333</f>
        <v>Котлета особая из кур с соусом сметанно-томатным 60/30</v>
      </c>
      <c r="G128" s="180">
        <f>ДОВЗ!G333</f>
        <v>90</v>
      </c>
    </row>
    <row r="129" spans="1:7" ht="17.100000000000001" customHeight="1" x14ac:dyDescent="0.25">
      <c r="A129" s="121" t="str">
        <f>ДОВЗ!A334</f>
        <v>257,табл.4/271</v>
      </c>
      <c r="B129" s="121">
        <f>ДОВЗ!B334</f>
        <v>7.22</v>
      </c>
      <c r="C129" s="121">
        <f>ДОВЗ!C334</f>
        <v>12.6</v>
      </c>
      <c r="D129" s="121">
        <f>ДОВЗ!D334</f>
        <v>35.380000000000003</v>
      </c>
      <c r="E129" s="121">
        <f>ДОВЗ!E334</f>
        <v>272</v>
      </c>
      <c r="F129" s="191" t="str">
        <f>ДОВЗ!F334</f>
        <v>Каша гречневая рассыпчатая 150</v>
      </c>
      <c r="G129" s="180">
        <f>ДОВЗ!G334</f>
        <v>150</v>
      </c>
    </row>
    <row r="130" spans="1:7" ht="17.100000000000001" customHeight="1" x14ac:dyDescent="0.25">
      <c r="A130" s="121" t="str">
        <f>ДОВЗ!A335</f>
        <v>702/1997</v>
      </c>
      <c r="B130" s="121">
        <f>ДОВЗ!B335</f>
        <v>1.04</v>
      </c>
      <c r="C130" s="121">
        <f>ДОВЗ!C335</f>
        <v>0</v>
      </c>
      <c r="D130" s="121">
        <f>ДОВЗ!D335</f>
        <v>30.96</v>
      </c>
      <c r="E130" s="121">
        <f>ДОВЗ!E335</f>
        <v>127</v>
      </c>
      <c r="F130" s="191" t="str">
        <f>ДОВЗ!F335</f>
        <v>Компот из кураги</v>
      </c>
      <c r="G130" s="180">
        <f>ДОВЗ!G335</f>
        <v>200</v>
      </c>
    </row>
    <row r="131" spans="1:7" ht="17.100000000000001" customHeight="1" x14ac:dyDescent="0.25">
      <c r="A131" s="41" t="s">
        <v>253</v>
      </c>
      <c r="B131" s="40">
        <v>5.88</v>
      </c>
      <c r="C131" s="40">
        <v>2.68</v>
      </c>
      <c r="D131" s="40">
        <v>33.01</v>
      </c>
      <c r="E131" s="42">
        <v>176</v>
      </c>
      <c r="F131" s="171" t="s">
        <v>237</v>
      </c>
      <c r="G131" s="222">
        <v>75</v>
      </c>
    </row>
    <row r="132" spans="1:7" ht="17.100000000000001" customHeight="1" x14ac:dyDescent="0.25">
      <c r="A132" s="121" t="str">
        <f>ДОВЗ!A336</f>
        <v>покупное/</v>
      </c>
      <c r="B132" s="121">
        <f>ДОВЗ!B336</f>
        <v>3.95</v>
      </c>
      <c r="C132" s="121">
        <f>ДОВЗ!C336</f>
        <v>0.5</v>
      </c>
      <c r="D132" s="121">
        <f>ДОВЗ!D336</f>
        <v>24.15</v>
      </c>
      <c r="E132" s="121">
        <f>ДОВЗ!E336</f>
        <v>118</v>
      </c>
      <c r="F132" s="191" t="str">
        <f>ДОВЗ!F336</f>
        <v>Хлеб пшеничный</v>
      </c>
      <c r="G132" s="180">
        <f>ДОВЗ!G336</f>
        <v>50</v>
      </c>
    </row>
    <row r="133" spans="1:7" ht="17.100000000000001" customHeight="1" x14ac:dyDescent="0.25">
      <c r="A133" s="121" t="str">
        <f>ДОВЗ!A337</f>
        <v>покупное/</v>
      </c>
      <c r="B133" s="121">
        <f>ДОВЗ!B337</f>
        <v>1.65</v>
      </c>
      <c r="C133" s="121">
        <f>ДОВЗ!C337</f>
        <v>0.3</v>
      </c>
      <c r="D133" s="121">
        <f>ДОВЗ!D337</f>
        <v>8.35</v>
      </c>
      <c r="E133" s="121">
        <f>ДОВЗ!E337</f>
        <v>44</v>
      </c>
      <c r="F133" s="191" t="str">
        <f>ДОВЗ!F337</f>
        <v xml:space="preserve">Хлеб ржаной </v>
      </c>
      <c r="G133" s="180">
        <f>ДОВЗ!G337</f>
        <v>25</v>
      </c>
    </row>
    <row r="134" spans="1:7" ht="17.100000000000001" customHeight="1" x14ac:dyDescent="0.25">
      <c r="A134" s="122"/>
      <c r="B134" s="157">
        <f>SUM(B127:B133)</f>
        <v>31.599999999999994</v>
      </c>
      <c r="C134" s="157">
        <f>SUM(C127:C133)</f>
        <v>34.979999999999997</v>
      </c>
      <c r="D134" s="157">
        <f>SUM(D127:D133)</f>
        <v>150.72</v>
      </c>
      <c r="E134" s="17">
        <f>SUM(E127:E133)</f>
        <v>1024</v>
      </c>
      <c r="F134" s="174" t="s">
        <v>31</v>
      </c>
      <c r="G134" s="224">
        <f>SUM(G127:G133)</f>
        <v>795</v>
      </c>
    </row>
    <row r="135" spans="1:7" ht="17.100000000000001" customHeight="1" x14ac:dyDescent="0.25">
      <c r="A135" s="123"/>
      <c r="B135" s="22"/>
      <c r="C135" s="22"/>
      <c r="D135" s="22"/>
      <c r="E135" s="19"/>
      <c r="F135" s="208"/>
      <c r="G135" s="173"/>
    </row>
    <row r="136" spans="1:7" ht="17.100000000000001" customHeight="1" x14ac:dyDescent="0.25">
      <c r="A136" s="285" t="s">
        <v>90</v>
      </c>
      <c r="B136" s="285"/>
      <c r="C136" s="285"/>
      <c r="D136" s="285"/>
      <c r="E136" s="285"/>
      <c r="F136" s="285"/>
      <c r="G136" s="285"/>
    </row>
    <row r="137" spans="1:7" ht="17.100000000000001" customHeight="1" x14ac:dyDescent="0.25">
      <c r="A137" s="284" t="s">
        <v>234</v>
      </c>
      <c r="B137" s="284"/>
      <c r="C137" s="284"/>
      <c r="D137" s="284"/>
      <c r="E137" s="284"/>
      <c r="F137" s="284"/>
      <c r="G137" s="284"/>
    </row>
    <row r="138" spans="1:7" ht="17.100000000000001" customHeight="1" x14ac:dyDescent="0.25">
      <c r="A138" s="294" t="s">
        <v>21</v>
      </c>
      <c r="B138" s="295" t="s">
        <v>24</v>
      </c>
      <c r="C138" s="295"/>
      <c r="D138" s="295"/>
      <c r="E138" s="296" t="s">
        <v>25</v>
      </c>
      <c r="F138" s="287" t="s">
        <v>22</v>
      </c>
      <c r="G138" s="287" t="s">
        <v>23</v>
      </c>
    </row>
    <row r="139" spans="1:7" ht="17.100000000000001" customHeight="1" x14ac:dyDescent="0.25">
      <c r="A139" s="294"/>
      <c r="B139" s="157" t="s">
        <v>26</v>
      </c>
      <c r="C139" s="157" t="s">
        <v>27</v>
      </c>
      <c r="D139" s="157" t="s">
        <v>28</v>
      </c>
      <c r="E139" s="296"/>
      <c r="F139" s="287"/>
      <c r="G139" s="287"/>
    </row>
    <row r="140" spans="1:7" ht="17.100000000000001" customHeight="1" x14ac:dyDescent="0.25">
      <c r="A140" s="29" t="str">
        <f>ДОВЗ!A369</f>
        <v>141/2013</v>
      </c>
      <c r="B140" s="29">
        <f>ДОВЗ!B369</f>
        <v>5.98</v>
      </c>
      <c r="C140" s="29">
        <f>ДОВЗ!C369</f>
        <v>8.86</v>
      </c>
      <c r="D140" s="29">
        <f>ДОВЗ!D369</f>
        <v>2.44</v>
      </c>
      <c r="E140" s="29">
        <f>ДОВЗ!E369</f>
        <v>114</v>
      </c>
      <c r="F140" s="195" t="str">
        <f>ДОВЗ!F369</f>
        <v>Солянка из птицы</v>
      </c>
      <c r="G140" s="185">
        <f>ДОВЗ!G369</f>
        <v>200</v>
      </c>
    </row>
    <row r="141" spans="1:7" ht="17.100000000000001" customHeight="1" x14ac:dyDescent="0.25">
      <c r="A141" s="29" t="str">
        <f>ДОВЗ!A370</f>
        <v>416/271</v>
      </c>
      <c r="B141" s="29">
        <f>ДОВЗ!B370</f>
        <v>9.9600000000000009</v>
      </c>
      <c r="C141" s="29">
        <f>ДОВЗ!C370</f>
        <v>9.73</v>
      </c>
      <c r="D141" s="29">
        <f>ДОВЗ!D370</f>
        <v>11.39</v>
      </c>
      <c r="E141" s="29">
        <f>ДОВЗ!E370</f>
        <v>174</v>
      </c>
      <c r="F141" s="195" t="str">
        <f>ДОВЗ!F370</f>
        <v>Биточек из говядины с соусом сметанно-томатным 60/30</v>
      </c>
      <c r="G141" s="185">
        <f>ДОВЗ!G370</f>
        <v>90</v>
      </c>
    </row>
    <row r="142" spans="1:7" ht="17.100000000000001" customHeight="1" x14ac:dyDescent="0.25">
      <c r="A142" s="29" t="str">
        <f>ДОВЗ!A371</f>
        <v>205/2015</v>
      </c>
      <c r="B142" s="29">
        <f>ДОВЗ!B371</f>
        <v>5.17</v>
      </c>
      <c r="C142" s="29">
        <f>ДОВЗ!C371</f>
        <v>5.99</v>
      </c>
      <c r="D142" s="29">
        <f>ДОВЗ!D371</f>
        <v>28.52</v>
      </c>
      <c r="E142" s="29">
        <f>ДОВЗ!E371</f>
        <v>188</v>
      </c>
      <c r="F142" s="195" t="str">
        <f>ДОВЗ!F371</f>
        <v>Макароны отварные с овощами 150 (СОШ_2018)</v>
      </c>
      <c r="G142" s="185">
        <f>ДОВЗ!G371</f>
        <v>150</v>
      </c>
    </row>
    <row r="143" spans="1:7" ht="17.100000000000001" customHeight="1" x14ac:dyDescent="0.25">
      <c r="A143" s="29" t="str">
        <f>ДОВЗ!A372</f>
        <v>588/1996</v>
      </c>
      <c r="B143" s="29">
        <f>ДОВЗ!B372</f>
        <v>0.44</v>
      </c>
      <c r="C143" s="29">
        <f>ДОВЗ!C372</f>
        <v>0</v>
      </c>
      <c r="D143" s="29">
        <f>ДОВЗ!D372</f>
        <v>28.88</v>
      </c>
      <c r="E143" s="29">
        <f>ДОВЗ!E372</f>
        <v>119</v>
      </c>
      <c r="F143" s="195" t="str">
        <f>ДОВЗ!F372</f>
        <v>Компот из сухофруктов</v>
      </c>
      <c r="G143" s="185">
        <f>ДОВЗ!G372</f>
        <v>200</v>
      </c>
    </row>
    <row r="144" spans="1:7" ht="17.100000000000001" customHeight="1" x14ac:dyDescent="0.25">
      <c r="A144" s="41" t="s">
        <v>253</v>
      </c>
      <c r="B144" s="40">
        <v>6.27</v>
      </c>
      <c r="C144" s="40">
        <v>3.87</v>
      </c>
      <c r="D144" s="40">
        <v>34.74</v>
      </c>
      <c r="E144" s="42">
        <v>195</v>
      </c>
      <c r="F144" s="171" t="s">
        <v>245</v>
      </c>
      <c r="G144" s="222">
        <v>75</v>
      </c>
    </row>
    <row r="145" spans="1:7" ht="17.100000000000001" customHeight="1" x14ac:dyDescent="0.25">
      <c r="A145" s="29" t="str">
        <f>ДОВЗ!A373</f>
        <v>покупное/</v>
      </c>
      <c r="B145" s="29">
        <f>ДОВЗ!B373</f>
        <v>3.95</v>
      </c>
      <c r="C145" s="29">
        <f>ДОВЗ!C373</f>
        <v>0.5</v>
      </c>
      <c r="D145" s="29">
        <f>ДОВЗ!D373</f>
        <v>24.15</v>
      </c>
      <c r="E145" s="29">
        <f>ДОВЗ!E373</f>
        <v>118</v>
      </c>
      <c r="F145" s="195" t="str">
        <f>ДОВЗ!F373</f>
        <v>Хлеб пшеничный</v>
      </c>
      <c r="G145" s="185">
        <f>ДОВЗ!G373</f>
        <v>50</v>
      </c>
    </row>
    <row r="146" spans="1:7" ht="17.100000000000001" customHeight="1" x14ac:dyDescent="0.25">
      <c r="A146" s="29" t="str">
        <f>ДОВЗ!A374</f>
        <v>покупное/</v>
      </c>
      <c r="B146" s="29">
        <f>ДОВЗ!B374</f>
        <v>1.65</v>
      </c>
      <c r="C146" s="29">
        <f>ДОВЗ!C374</f>
        <v>0.3</v>
      </c>
      <c r="D146" s="29">
        <f>ДОВЗ!D374</f>
        <v>8.35</v>
      </c>
      <c r="E146" s="29">
        <f>ДОВЗ!E374</f>
        <v>44</v>
      </c>
      <c r="F146" s="195" t="str">
        <f>ДОВЗ!F374</f>
        <v xml:space="preserve">Хлеб ржаной </v>
      </c>
      <c r="G146" s="185">
        <f>ДОВЗ!G374</f>
        <v>25</v>
      </c>
    </row>
    <row r="147" spans="1:7" ht="17.100000000000001" customHeight="1" x14ac:dyDescent="0.25">
      <c r="A147" s="122"/>
      <c r="B147" s="157">
        <f>SUM(B140:B146)</f>
        <v>33.42</v>
      </c>
      <c r="C147" s="157">
        <f>SUM(C140:C146)</f>
        <v>29.25</v>
      </c>
      <c r="D147" s="157">
        <f>SUM(D140:D146)</f>
        <v>138.47</v>
      </c>
      <c r="E147" s="17">
        <f>SUM(E140:E146)</f>
        <v>952</v>
      </c>
      <c r="F147" s="174" t="s">
        <v>31</v>
      </c>
      <c r="G147" s="224">
        <f>SUM(G140:G146)</f>
        <v>790</v>
      </c>
    </row>
    <row r="148" spans="1:7" ht="17.100000000000001" customHeight="1" x14ac:dyDescent="0.25"/>
    <row r="149" spans="1:7" ht="17.100000000000001" customHeight="1" x14ac:dyDescent="0.25">
      <c r="A149" s="285" t="s">
        <v>92</v>
      </c>
      <c r="B149" s="285"/>
      <c r="C149" s="285"/>
      <c r="D149" s="285"/>
      <c r="E149" s="285"/>
      <c r="F149" s="285"/>
      <c r="G149" s="285"/>
    </row>
    <row r="150" spans="1:7" s="9" customFormat="1" ht="17.100000000000001" customHeight="1" x14ac:dyDescent="0.25">
      <c r="A150" s="284" t="s">
        <v>234</v>
      </c>
      <c r="B150" s="284"/>
      <c r="C150" s="284"/>
      <c r="D150" s="284"/>
      <c r="E150" s="284"/>
      <c r="F150" s="284"/>
      <c r="G150" s="284"/>
    </row>
    <row r="151" spans="1:7" ht="17.100000000000001" customHeight="1" x14ac:dyDescent="0.25">
      <c r="A151" s="76" t="s">
        <v>150</v>
      </c>
      <c r="B151" s="38">
        <v>4.3899999999999997</v>
      </c>
      <c r="C151" s="38">
        <v>6.2850000000000001</v>
      </c>
      <c r="D151" s="38">
        <v>9.3350000000000009</v>
      </c>
      <c r="E151" s="64">
        <v>119</v>
      </c>
      <c r="F151" s="214" t="s">
        <v>158</v>
      </c>
      <c r="G151" s="181">
        <v>210</v>
      </c>
    </row>
    <row r="152" spans="1:7" ht="17.100000000000001" customHeight="1" x14ac:dyDescent="0.25">
      <c r="A152" s="41" t="s">
        <v>89</v>
      </c>
      <c r="B152" s="40">
        <v>12.62</v>
      </c>
      <c r="C152" s="40">
        <v>28.17</v>
      </c>
      <c r="D152" s="40">
        <v>25.89</v>
      </c>
      <c r="E152" s="42">
        <v>408</v>
      </c>
      <c r="F152" s="207" t="s">
        <v>293</v>
      </c>
      <c r="G152" s="187">
        <v>150</v>
      </c>
    </row>
    <row r="153" spans="1:7" ht="17.100000000000001" customHeight="1" x14ac:dyDescent="0.25">
      <c r="A153" s="41" t="s">
        <v>95</v>
      </c>
      <c r="B153" s="40">
        <v>0.6</v>
      </c>
      <c r="C153" s="40">
        <v>0</v>
      </c>
      <c r="D153" s="40">
        <v>33</v>
      </c>
      <c r="E153" s="42">
        <v>136</v>
      </c>
      <c r="F153" s="207" t="s">
        <v>157</v>
      </c>
      <c r="G153" s="222">
        <v>200</v>
      </c>
    </row>
    <row r="154" spans="1:7" ht="17.100000000000001" customHeight="1" x14ac:dyDescent="0.25">
      <c r="A154" s="41" t="s">
        <v>253</v>
      </c>
      <c r="B154" s="40">
        <v>5.45</v>
      </c>
      <c r="C154" s="40">
        <v>1.91</v>
      </c>
      <c r="D154" s="40">
        <v>39.11</v>
      </c>
      <c r="E154" s="42">
        <v>192</v>
      </c>
      <c r="F154" s="171" t="s">
        <v>258</v>
      </c>
      <c r="G154" s="222">
        <v>75</v>
      </c>
    </row>
    <row r="155" spans="1:7" ht="17.100000000000001" customHeight="1" x14ac:dyDescent="0.25">
      <c r="A155" s="41" t="str">
        <f>ДОВЗ!A407</f>
        <v>покупное/</v>
      </c>
      <c r="B155" s="41">
        <f>ДОВЗ!B407</f>
        <v>3.95</v>
      </c>
      <c r="C155" s="41">
        <f>ДОВЗ!C407</f>
        <v>0.5</v>
      </c>
      <c r="D155" s="41">
        <f>ДОВЗ!D407</f>
        <v>24.15</v>
      </c>
      <c r="E155" s="41">
        <f>ДОВЗ!E407</f>
        <v>118</v>
      </c>
      <c r="F155" s="171" t="str">
        <f>ДОВЗ!F407</f>
        <v>Хлеб пшеничный</v>
      </c>
      <c r="G155" s="222">
        <f>ДОВЗ!G407</f>
        <v>50</v>
      </c>
    </row>
    <row r="156" spans="1:7" ht="17.100000000000001" customHeight="1" x14ac:dyDescent="0.25">
      <c r="A156" s="41" t="str">
        <f>ДОВЗ!A408</f>
        <v>покупное/</v>
      </c>
      <c r="B156" s="41">
        <f>ДОВЗ!B408</f>
        <v>1.65</v>
      </c>
      <c r="C156" s="41">
        <f>ДОВЗ!C408</f>
        <v>0.3</v>
      </c>
      <c r="D156" s="41">
        <f>ДОВЗ!D408</f>
        <v>8.35</v>
      </c>
      <c r="E156" s="41">
        <f>ДОВЗ!E408</f>
        <v>44</v>
      </c>
      <c r="F156" s="171" t="str">
        <f>ДОВЗ!F408</f>
        <v xml:space="preserve">Хлеб ржаной </v>
      </c>
      <c r="G156" s="222">
        <f>ДОВЗ!G408</f>
        <v>25</v>
      </c>
    </row>
    <row r="157" spans="1:7" ht="17.100000000000001" customHeight="1" x14ac:dyDescent="0.25">
      <c r="A157" s="122"/>
      <c r="B157" s="157">
        <f>SUM(B151:B156)</f>
        <v>28.659999999999997</v>
      </c>
      <c r="C157" s="157">
        <f>SUM(C151:C156)</f>
        <v>37.164999999999992</v>
      </c>
      <c r="D157" s="157">
        <f>SUM(D151:D156)</f>
        <v>139.83499999999998</v>
      </c>
      <c r="E157" s="17">
        <f>SUM(E151:E156)</f>
        <v>1017</v>
      </c>
      <c r="F157" s="174" t="s">
        <v>31</v>
      </c>
      <c r="G157" s="188">
        <f>SUM(G151:G156)</f>
        <v>710</v>
      </c>
    </row>
  </sheetData>
  <mergeCells count="77">
    <mergeCell ref="A149:G149"/>
    <mergeCell ref="A150:G150"/>
    <mergeCell ref="A136:G136"/>
    <mergeCell ref="A137:G137"/>
    <mergeCell ref="A138:A139"/>
    <mergeCell ref="B138:D138"/>
    <mergeCell ref="E138:E139"/>
    <mergeCell ref="F138:F139"/>
    <mergeCell ref="G138:G139"/>
    <mergeCell ref="A123:G123"/>
    <mergeCell ref="A124:G124"/>
    <mergeCell ref="A125:A126"/>
    <mergeCell ref="B125:D125"/>
    <mergeCell ref="E125:E126"/>
    <mergeCell ref="F125:F126"/>
    <mergeCell ref="G125:G126"/>
    <mergeCell ref="A110:G110"/>
    <mergeCell ref="A111:G111"/>
    <mergeCell ref="A112:A113"/>
    <mergeCell ref="B112:D112"/>
    <mergeCell ref="E112:E113"/>
    <mergeCell ref="F112:F113"/>
    <mergeCell ref="G112:G113"/>
    <mergeCell ref="A97:G97"/>
    <mergeCell ref="A98:G98"/>
    <mergeCell ref="A99:A100"/>
    <mergeCell ref="B99:D99"/>
    <mergeCell ref="E99:E100"/>
    <mergeCell ref="F99:F100"/>
    <mergeCell ref="G99:G100"/>
    <mergeCell ref="A86:A87"/>
    <mergeCell ref="B86:D86"/>
    <mergeCell ref="E86:E87"/>
    <mergeCell ref="F86:F87"/>
    <mergeCell ref="G86:G87"/>
    <mergeCell ref="A72:G72"/>
    <mergeCell ref="A73:G73"/>
    <mergeCell ref="A83:G83"/>
    <mergeCell ref="A84:G84"/>
    <mergeCell ref="A85:G85"/>
    <mergeCell ref="A59:G59"/>
    <mergeCell ref="A60:G60"/>
    <mergeCell ref="A61:A62"/>
    <mergeCell ref="B61:D61"/>
    <mergeCell ref="E61:E62"/>
    <mergeCell ref="F61:F62"/>
    <mergeCell ref="G61:G62"/>
    <mergeCell ref="A47:G47"/>
    <mergeCell ref="A48:G48"/>
    <mergeCell ref="A49:A50"/>
    <mergeCell ref="B49:D49"/>
    <mergeCell ref="E49:E50"/>
    <mergeCell ref="F49:F50"/>
    <mergeCell ref="G49:G50"/>
    <mergeCell ref="A35:G35"/>
    <mergeCell ref="A36:G36"/>
    <mergeCell ref="A37:A38"/>
    <mergeCell ref="B37:D37"/>
    <mergeCell ref="E37:E38"/>
    <mergeCell ref="F37:F38"/>
    <mergeCell ref="G37:G38"/>
    <mergeCell ref="A22:G22"/>
    <mergeCell ref="A23:G23"/>
    <mergeCell ref="A24:A25"/>
    <mergeCell ref="B24:D24"/>
    <mergeCell ref="E24:E25"/>
    <mergeCell ref="F24:F25"/>
    <mergeCell ref="G24:G25"/>
    <mergeCell ref="A7:G7"/>
    <mergeCell ref="F8:G8"/>
    <mergeCell ref="A9:G9"/>
    <mergeCell ref="A10:G10"/>
    <mergeCell ref="A11:A12"/>
    <mergeCell ref="B11:D11"/>
    <mergeCell ref="E11:E12"/>
    <mergeCell ref="F11:F12"/>
    <mergeCell ref="G11:G12"/>
  </mergeCells>
  <conditionalFormatting sqref="F151">
    <cfRule type="duplicateValues" dxfId="43" priority="15"/>
    <cfRule type="duplicateValues" dxfId="42" priority="16"/>
  </conditionalFormatting>
  <conditionalFormatting sqref="F151">
    <cfRule type="duplicateValues" dxfId="41" priority="14"/>
  </conditionalFormatting>
  <conditionalFormatting sqref="F151">
    <cfRule type="duplicateValues" dxfId="40" priority="13"/>
  </conditionalFormatting>
  <conditionalFormatting sqref="F151">
    <cfRule type="duplicateValues" dxfId="39" priority="12"/>
  </conditionalFormatting>
  <conditionalFormatting sqref="F151">
    <cfRule type="duplicateValues" dxfId="38" priority="11"/>
  </conditionalFormatting>
  <conditionalFormatting sqref="F151">
    <cfRule type="duplicateValues" dxfId="37" priority="10"/>
  </conditionalFormatting>
  <conditionalFormatting sqref="F151">
    <cfRule type="duplicateValues" dxfId="36" priority="9"/>
  </conditionalFormatting>
  <conditionalFormatting sqref="F151">
    <cfRule type="duplicateValues" dxfId="35" priority="8"/>
  </conditionalFormatting>
  <conditionalFormatting sqref="F151">
    <cfRule type="duplicateValues" dxfId="34" priority="7"/>
  </conditionalFormatting>
  <conditionalFormatting sqref="F151">
    <cfRule type="duplicateValues" dxfId="33" priority="6"/>
  </conditionalFormatting>
  <conditionalFormatting sqref="F151">
    <cfRule type="duplicateValues" dxfId="32" priority="5"/>
  </conditionalFormatting>
  <conditionalFormatting sqref="F151">
    <cfRule type="duplicateValues" dxfId="31" priority="4"/>
  </conditionalFormatting>
  <conditionalFormatting sqref="F151">
    <cfRule type="duplicateValues" dxfId="30" priority="3"/>
  </conditionalFormatting>
  <conditionalFormatting sqref="F151">
    <cfRule type="duplicateValues" dxfId="29" priority="2"/>
  </conditionalFormatting>
  <conditionalFormatting sqref="F151">
    <cfRule type="duplicateValues" dxfId="28" priority="1"/>
  </conditionalFormatting>
  <pageMargins left="0.59055118110236227" right="0" top="0" bottom="0" header="0.31496062992125984" footer="0.31496062992125984"/>
  <pageSetup paperSize="9" scale="82" orientation="portrait" r:id="rId1"/>
  <rowBreaks count="3" manualBreakCount="3">
    <brk id="45" max="6" man="1"/>
    <brk id="82" max="16383" man="1"/>
    <brk id="121" max="6" man="1"/>
  </rowBreaks>
  <colBreaks count="1" manualBreakCount="1">
    <brk id="7" max="1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99"/>
  </sheetPr>
  <dimension ref="A1:H106"/>
  <sheetViews>
    <sheetView view="pageBreakPreview" zoomScale="87" zoomScaleNormal="100" zoomScaleSheetLayoutView="87" workbookViewId="0">
      <selection activeCell="F96" sqref="F96"/>
    </sheetView>
  </sheetViews>
  <sheetFormatPr defaultRowHeight="14.25" x14ac:dyDescent="0.2"/>
  <cols>
    <col min="1" max="1" width="11.85546875" style="198" customWidth="1"/>
    <col min="2" max="5" width="7.28515625" style="81" customWidth="1"/>
    <col min="6" max="6" width="62.140625" style="253" customWidth="1"/>
    <col min="7" max="7" width="10.7109375" style="253" customWidth="1"/>
    <col min="8" max="8" width="9.140625" style="3" hidden="1" customWidth="1"/>
    <col min="9" max="9" width="9.140625" style="6"/>
    <col min="10" max="10" width="35.140625" style="6" customWidth="1"/>
    <col min="11" max="16384" width="9.140625" style="6"/>
  </cols>
  <sheetData>
    <row r="1" spans="1:8" x14ac:dyDescent="0.2">
      <c r="A1" s="116" t="s">
        <v>0</v>
      </c>
      <c r="G1" s="71"/>
    </row>
    <row r="2" spans="1:8" x14ac:dyDescent="0.2">
      <c r="A2" s="116"/>
      <c r="B2" s="80"/>
      <c r="C2" s="80"/>
      <c r="D2" s="80"/>
      <c r="E2" s="80"/>
      <c r="F2" s="254"/>
      <c r="G2" s="71"/>
    </row>
    <row r="3" spans="1:8" ht="15" x14ac:dyDescent="0.2">
      <c r="A3" s="117" t="s">
        <v>10</v>
      </c>
      <c r="B3" s="54"/>
      <c r="C3" s="54"/>
      <c r="D3" s="54"/>
      <c r="E3" s="54"/>
      <c r="F3" s="255"/>
      <c r="G3" s="1" t="s">
        <v>13</v>
      </c>
    </row>
    <row r="4" spans="1:8" x14ac:dyDescent="0.2">
      <c r="A4" s="116" t="s">
        <v>11</v>
      </c>
      <c r="B4" s="54"/>
      <c r="C4" s="54"/>
      <c r="D4" s="54"/>
      <c r="E4" s="54"/>
      <c r="F4" s="255"/>
      <c r="G4" s="2" t="s">
        <v>12</v>
      </c>
    </row>
    <row r="5" spans="1:8" ht="15" x14ac:dyDescent="0.2">
      <c r="A5" s="117" t="s">
        <v>16</v>
      </c>
      <c r="G5" s="2" t="s">
        <v>94</v>
      </c>
    </row>
    <row r="6" spans="1:8" x14ac:dyDescent="0.2">
      <c r="A6" s="120" t="s">
        <v>17</v>
      </c>
      <c r="G6" s="202"/>
    </row>
    <row r="7" spans="1:8" ht="15" x14ac:dyDescent="0.2">
      <c r="A7" s="292" t="s">
        <v>1</v>
      </c>
      <c r="B7" s="292"/>
      <c r="C7" s="292"/>
      <c r="D7" s="292"/>
      <c r="E7" s="292"/>
      <c r="F7" s="292"/>
      <c r="G7" s="292"/>
    </row>
    <row r="8" spans="1:8" x14ac:dyDescent="0.2">
      <c r="A8" s="145"/>
      <c r="B8" s="37"/>
      <c r="C8" s="37"/>
      <c r="D8" s="37"/>
      <c r="E8" s="37"/>
      <c r="F8" s="293" t="s">
        <v>18</v>
      </c>
      <c r="G8" s="293"/>
    </row>
    <row r="9" spans="1:8" ht="15" x14ac:dyDescent="0.2">
      <c r="A9" s="290" t="s">
        <v>19</v>
      </c>
      <c r="B9" s="290"/>
      <c r="C9" s="290"/>
      <c r="D9" s="290"/>
      <c r="E9" s="290"/>
      <c r="F9" s="290"/>
      <c r="G9" s="290"/>
    </row>
    <row r="10" spans="1:8" ht="15" x14ac:dyDescent="0.2">
      <c r="A10" s="284" t="s">
        <v>236</v>
      </c>
      <c r="B10" s="284"/>
      <c r="C10" s="284"/>
      <c r="D10" s="284"/>
      <c r="E10" s="284"/>
      <c r="F10" s="284"/>
      <c r="G10" s="284"/>
    </row>
    <row r="11" spans="1:8" s="25" customFormat="1" ht="15" customHeight="1" x14ac:dyDescent="0.25">
      <c r="A11" s="309" t="s">
        <v>21</v>
      </c>
      <c r="B11" s="297" t="s">
        <v>24</v>
      </c>
      <c r="C11" s="298"/>
      <c r="D11" s="299"/>
      <c r="E11" s="300" t="s">
        <v>25</v>
      </c>
      <c r="F11" s="304" t="s">
        <v>22</v>
      </c>
      <c r="G11" s="304" t="s">
        <v>23</v>
      </c>
      <c r="H11" s="24"/>
    </row>
    <row r="12" spans="1:8" s="25" customFormat="1" ht="17.25" customHeight="1" x14ac:dyDescent="0.25">
      <c r="A12" s="310"/>
      <c r="B12" s="79" t="s">
        <v>26</v>
      </c>
      <c r="C12" s="79" t="s">
        <v>27</v>
      </c>
      <c r="D12" s="79" t="s">
        <v>28</v>
      </c>
      <c r="E12" s="301"/>
      <c r="F12" s="305"/>
      <c r="G12" s="305"/>
      <c r="H12" s="24"/>
    </row>
    <row r="13" spans="1:8" ht="15" customHeight="1" x14ac:dyDescent="0.2">
      <c r="A13" s="41" t="s">
        <v>256</v>
      </c>
      <c r="B13" s="40">
        <v>9.2899999999999991</v>
      </c>
      <c r="C13" s="40">
        <v>8.92</v>
      </c>
      <c r="D13" s="40">
        <v>49.94</v>
      </c>
      <c r="E13" s="42">
        <v>285</v>
      </c>
      <c r="F13" s="171" t="s">
        <v>266</v>
      </c>
      <c r="G13" s="222">
        <v>100</v>
      </c>
    </row>
    <row r="14" spans="1:8" ht="15" customHeight="1" x14ac:dyDescent="0.2">
      <c r="A14" s="41" t="s">
        <v>95</v>
      </c>
      <c r="B14" s="41"/>
      <c r="C14" s="41"/>
      <c r="D14" s="40">
        <v>19</v>
      </c>
      <c r="E14" s="42">
        <v>80</v>
      </c>
      <c r="F14" s="207" t="s">
        <v>242</v>
      </c>
      <c r="G14" s="222">
        <v>200</v>
      </c>
    </row>
    <row r="15" spans="1:8" s="25" customFormat="1" ht="15" x14ac:dyDescent="0.25">
      <c r="A15" s="177"/>
      <c r="B15" s="86">
        <f>SUM(B13:B14)</f>
        <v>9.2899999999999991</v>
      </c>
      <c r="C15" s="86">
        <f>SUM(C13:C14)</f>
        <v>8.92</v>
      </c>
      <c r="D15" s="86">
        <f>SUM(D13:D14)</f>
        <v>68.94</v>
      </c>
      <c r="E15" s="87">
        <f>SUM(E13:E14)</f>
        <v>365</v>
      </c>
      <c r="F15" s="172" t="s">
        <v>31</v>
      </c>
      <c r="G15" s="240">
        <f>SUM(G13:G14)</f>
        <v>300</v>
      </c>
      <c r="H15" s="34"/>
    </row>
    <row r="16" spans="1:8" x14ac:dyDescent="0.2">
      <c r="A16" s="146"/>
      <c r="B16" s="50"/>
      <c r="C16" s="50"/>
      <c r="D16" s="50"/>
      <c r="E16" s="51"/>
      <c r="F16" s="208"/>
      <c r="G16" s="225"/>
    </row>
    <row r="17" spans="1:8" ht="15" x14ac:dyDescent="0.2">
      <c r="A17" s="290" t="s">
        <v>43</v>
      </c>
      <c r="B17" s="290"/>
      <c r="C17" s="290"/>
      <c r="D17" s="290"/>
      <c r="E17" s="290"/>
      <c r="F17" s="290"/>
      <c r="G17" s="290"/>
    </row>
    <row r="18" spans="1:8" ht="15" x14ac:dyDescent="0.2">
      <c r="A18" s="284" t="s">
        <v>236</v>
      </c>
      <c r="B18" s="284"/>
      <c r="C18" s="284"/>
      <c r="D18" s="284"/>
      <c r="E18" s="284"/>
      <c r="F18" s="284"/>
      <c r="G18" s="284"/>
    </row>
    <row r="19" spans="1:8" s="25" customFormat="1" ht="15" customHeight="1" x14ac:dyDescent="0.25">
      <c r="A19" s="309" t="s">
        <v>21</v>
      </c>
      <c r="B19" s="297" t="s">
        <v>24</v>
      </c>
      <c r="C19" s="298"/>
      <c r="D19" s="299"/>
      <c r="E19" s="300" t="s">
        <v>25</v>
      </c>
      <c r="F19" s="304" t="s">
        <v>22</v>
      </c>
      <c r="G19" s="304" t="s">
        <v>23</v>
      </c>
      <c r="H19" s="24"/>
    </row>
    <row r="20" spans="1:8" s="25" customFormat="1" ht="17.25" customHeight="1" x14ac:dyDescent="0.25">
      <c r="A20" s="310"/>
      <c r="B20" s="79" t="s">
        <v>26</v>
      </c>
      <c r="C20" s="79" t="s">
        <v>27</v>
      </c>
      <c r="D20" s="79" t="s">
        <v>28</v>
      </c>
      <c r="E20" s="301"/>
      <c r="F20" s="305"/>
      <c r="G20" s="305"/>
      <c r="H20" s="24"/>
    </row>
    <row r="21" spans="1:8" ht="15" customHeight="1" x14ac:dyDescent="0.2">
      <c r="A21" s="41" t="s">
        <v>267</v>
      </c>
      <c r="B21" s="40">
        <v>4.08</v>
      </c>
      <c r="C21" s="40">
        <v>7.51</v>
      </c>
      <c r="D21" s="40">
        <v>40.630000000000003</v>
      </c>
      <c r="E21" s="42">
        <v>247</v>
      </c>
      <c r="F21" s="171" t="s">
        <v>268</v>
      </c>
      <c r="G21" s="222">
        <v>60</v>
      </c>
    </row>
    <row r="22" spans="1:8" ht="15" customHeight="1" x14ac:dyDescent="0.2">
      <c r="A22" s="41" t="s">
        <v>151</v>
      </c>
      <c r="B22" s="40">
        <v>0.3</v>
      </c>
      <c r="C22" s="41"/>
      <c r="D22" s="40">
        <v>7.3</v>
      </c>
      <c r="E22" s="42">
        <v>31</v>
      </c>
      <c r="F22" s="207" t="s">
        <v>152</v>
      </c>
      <c r="G22" s="222">
        <v>200</v>
      </c>
    </row>
    <row r="23" spans="1:8" s="25" customFormat="1" ht="15" x14ac:dyDescent="0.25">
      <c r="A23" s="177"/>
      <c r="B23" s="86">
        <f>SUM(B21:B22)</f>
        <v>4.38</v>
      </c>
      <c r="C23" s="86">
        <f>SUM(C21:C22)</f>
        <v>7.51</v>
      </c>
      <c r="D23" s="86">
        <f>SUM(D21:D22)</f>
        <v>47.93</v>
      </c>
      <c r="E23" s="87">
        <f>SUM(E21:E22)</f>
        <v>278</v>
      </c>
      <c r="F23" s="172" t="s">
        <v>31</v>
      </c>
      <c r="G23" s="240">
        <f>SUM(G21:G22)</f>
        <v>260</v>
      </c>
      <c r="H23" s="34"/>
    </row>
    <row r="24" spans="1:8" s="25" customFormat="1" ht="15" x14ac:dyDescent="0.25">
      <c r="A24" s="147"/>
      <c r="B24" s="54"/>
      <c r="C24" s="54"/>
      <c r="D24" s="54"/>
      <c r="E24" s="55"/>
      <c r="F24" s="210"/>
      <c r="G24" s="210"/>
      <c r="H24" s="10"/>
    </row>
    <row r="25" spans="1:8" ht="15" x14ac:dyDescent="0.2">
      <c r="A25" s="290" t="s">
        <v>51</v>
      </c>
      <c r="B25" s="290"/>
      <c r="C25" s="290"/>
      <c r="D25" s="290"/>
      <c r="E25" s="290"/>
      <c r="F25" s="290"/>
      <c r="G25" s="290"/>
    </row>
    <row r="26" spans="1:8" ht="15" x14ac:dyDescent="0.2">
      <c r="A26" s="284" t="s">
        <v>236</v>
      </c>
      <c r="B26" s="284"/>
      <c r="C26" s="284"/>
      <c r="D26" s="284"/>
      <c r="E26" s="284"/>
      <c r="F26" s="284"/>
      <c r="G26" s="284"/>
    </row>
    <row r="27" spans="1:8" s="25" customFormat="1" ht="15" customHeight="1" x14ac:dyDescent="0.25">
      <c r="A27" s="309" t="s">
        <v>21</v>
      </c>
      <c r="B27" s="297" t="s">
        <v>24</v>
      </c>
      <c r="C27" s="298"/>
      <c r="D27" s="299"/>
      <c r="E27" s="300" t="s">
        <v>25</v>
      </c>
      <c r="F27" s="304" t="s">
        <v>22</v>
      </c>
      <c r="G27" s="304" t="s">
        <v>23</v>
      </c>
      <c r="H27" s="24"/>
    </row>
    <row r="28" spans="1:8" s="25" customFormat="1" ht="17.25" customHeight="1" x14ac:dyDescent="0.25">
      <c r="A28" s="310"/>
      <c r="B28" s="79" t="s">
        <v>26</v>
      </c>
      <c r="C28" s="79" t="s">
        <v>27</v>
      </c>
      <c r="D28" s="79" t="s">
        <v>28</v>
      </c>
      <c r="E28" s="301"/>
      <c r="F28" s="305"/>
      <c r="G28" s="305"/>
      <c r="H28" s="24"/>
    </row>
    <row r="29" spans="1:8" ht="15" customHeight="1" x14ac:dyDescent="0.2">
      <c r="A29" s="41" t="s">
        <v>269</v>
      </c>
      <c r="B29" s="40">
        <v>11.08</v>
      </c>
      <c r="C29" s="40">
        <v>9.7899999999999991</v>
      </c>
      <c r="D29" s="40">
        <v>36.33</v>
      </c>
      <c r="E29" s="42">
        <v>275</v>
      </c>
      <c r="F29" s="166" t="s">
        <v>238</v>
      </c>
      <c r="G29" s="222">
        <v>100</v>
      </c>
    </row>
    <row r="30" spans="1:8" ht="15" customHeight="1" x14ac:dyDescent="0.2">
      <c r="A30" s="96" t="s">
        <v>47</v>
      </c>
      <c r="B30" s="40">
        <v>0.16</v>
      </c>
      <c r="C30" s="40">
        <v>0.03</v>
      </c>
      <c r="D30" s="40">
        <v>15.49</v>
      </c>
      <c r="E30" s="42">
        <v>64</v>
      </c>
      <c r="F30" s="169" t="s">
        <v>106</v>
      </c>
      <c r="G30" s="189">
        <v>222</v>
      </c>
    </row>
    <row r="31" spans="1:8" s="25" customFormat="1" ht="15" x14ac:dyDescent="0.25">
      <c r="A31" s="177"/>
      <c r="B31" s="86">
        <f>SUM(B29:B30)</f>
        <v>11.24</v>
      </c>
      <c r="C31" s="86">
        <f>SUM(C29:C30)</f>
        <v>9.8199999999999985</v>
      </c>
      <c r="D31" s="86">
        <f>SUM(D29:D30)</f>
        <v>51.82</v>
      </c>
      <c r="E31" s="87">
        <f>SUM(E29:E30)</f>
        <v>339</v>
      </c>
      <c r="F31" s="172" t="s">
        <v>31</v>
      </c>
      <c r="G31" s="240">
        <f>SUM(G29:G30)</f>
        <v>322</v>
      </c>
      <c r="H31" s="34"/>
    </row>
    <row r="32" spans="1:8" s="25" customFormat="1" ht="15" x14ac:dyDescent="0.25">
      <c r="A32" s="146"/>
      <c r="B32" s="50"/>
      <c r="C32" s="50"/>
      <c r="D32" s="50"/>
      <c r="E32" s="51"/>
      <c r="F32" s="208"/>
      <c r="G32" s="173"/>
      <c r="H32" s="10"/>
    </row>
    <row r="33" spans="1:8" ht="15" x14ac:dyDescent="0.2">
      <c r="A33" s="290" t="s">
        <v>61</v>
      </c>
      <c r="B33" s="290"/>
      <c r="C33" s="290"/>
      <c r="D33" s="290"/>
      <c r="E33" s="290"/>
      <c r="F33" s="290"/>
      <c r="G33" s="290"/>
    </row>
    <row r="34" spans="1:8" ht="15" x14ac:dyDescent="0.2">
      <c r="A34" s="284" t="s">
        <v>236</v>
      </c>
      <c r="B34" s="284"/>
      <c r="C34" s="284"/>
      <c r="D34" s="284"/>
      <c r="E34" s="284"/>
      <c r="F34" s="284"/>
      <c r="G34" s="284"/>
    </row>
    <row r="35" spans="1:8" s="25" customFormat="1" ht="15" customHeight="1" x14ac:dyDescent="0.25">
      <c r="A35" s="309" t="s">
        <v>21</v>
      </c>
      <c r="B35" s="297" t="s">
        <v>24</v>
      </c>
      <c r="C35" s="298"/>
      <c r="D35" s="299"/>
      <c r="E35" s="300" t="s">
        <v>25</v>
      </c>
      <c r="F35" s="304" t="s">
        <v>22</v>
      </c>
      <c r="G35" s="304" t="s">
        <v>23</v>
      </c>
      <c r="H35" s="24"/>
    </row>
    <row r="36" spans="1:8" s="25" customFormat="1" ht="17.25" customHeight="1" x14ac:dyDescent="0.25">
      <c r="A36" s="310"/>
      <c r="B36" s="79" t="s">
        <v>26</v>
      </c>
      <c r="C36" s="79" t="s">
        <v>27</v>
      </c>
      <c r="D36" s="79" t="s">
        <v>28</v>
      </c>
      <c r="E36" s="301"/>
      <c r="F36" s="305"/>
      <c r="G36" s="305"/>
      <c r="H36" s="24"/>
    </row>
    <row r="37" spans="1:8" ht="15" customHeight="1" x14ac:dyDescent="0.2">
      <c r="A37" s="41" t="s">
        <v>181</v>
      </c>
      <c r="B37" s="40">
        <v>9.0500000000000007</v>
      </c>
      <c r="C37" s="40">
        <v>13.46</v>
      </c>
      <c r="D37" s="40">
        <v>60.87</v>
      </c>
      <c r="E37" s="42">
        <v>396</v>
      </c>
      <c r="F37" s="171" t="s">
        <v>272</v>
      </c>
      <c r="G37" s="222">
        <v>100</v>
      </c>
    </row>
    <row r="38" spans="1:8" ht="15" customHeight="1" x14ac:dyDescent="0.2">
      <c r="A38" s="41" t="s">
        <v>95</v>
      </c>
      <c r="B38" s="40">
        <v>0.6</v>
      </c>
      <c r="C38" s="41"/>
      <c r="D38" s="40">
        <v>33</v>
      </c>
      <c r="E38" s="42">
        <v>136</v>
      </c>
      <c r="F38" s="206" t="s">
        <v>157</v>
      </c>
      <c r="G38" s="221">
        <v>200</v>
      </c>
    </row>
    <row r="39" spans="1:8" s="25" customFormat="1" ht="15" x14ac:dyDescent="0.25">
      <c r="A39" s="177"/>
      <c r="B39" s="86">
        <f>SUM(B37:B38)</f>
        <v>9.65</v>
      </c>
      <c r="C39" s="86">
        <f>SUM(C37:C38)</f>
        <v>13.46</v>
      </c>
      <c r="D39" s="86">
        <f>SUM(D37:D38)</f>
        <v>93.87</v>
      </c>
      <c r="E39" s="87">
        <f>SUM(E37:E38)</f>
        <v>532</v>
      </c>
      <c r="F39" s="172" t="s">
        <v>31</v>
      </c>
      <c r="G39" s="240">
        <f>SUM(G37:G38)</f>
        <v>300</v>
      </c>
      <c r="H39" s="34"/>
    </row>
    <row r="40" spans="1:8" s="25" customFormat="1" ht="15" x14ac:dyDescent="0.25">
      <c r="A40" s="146"/>
      <c r="B40" s="50"/>
      <c r="C40" s="50"/>
      <c r="D40" s="50"/>
      <c r="E40" s="51"/>
      <c r="F40" s="208"/>
      <c r="G40" s="173"/>
      <c r="H40" s="10"/>
    </row>
    <row r="41" spans="1:8" ht="15" x14ac:dyDescent="0.2">
      <c r="A41" s="290" t="s">
        <v>66</v>
      </c>
      <c r="B41" s="290"/>
      <c r="C41" s="290"/>
      <c r="D41" s="290"/>
      <c r="E41" s="290"/>
      <c r="F41" s="290"/>
      <c r="G41" s="290"/>
    </row>
    <row r="42" spans="1:8" ht="15" x14ac:dyDescent="0.2">
      <c r="A42" s="284" t="s">
        <v>236</v>
      </c>
      <c r="B42" s="284"/>
      <c r="C42" s="284"/>
      <c r="D42" s="284"/>
      <c r="E42" s="284"/>
      <c r="F42" s="284"/>
      <c r="G42" s="284"/>
    </row>
    <row r="43" spans="1:8" s="25" customFormat="1" ht="15" customHeight="1" x14ac:dyDescent="0.25">
      <c r="A43" s="309" t="s">
        <v>21</v>
      </c>
      <c r="B43" s="297" t="s">
        <v>24</v>
      </c>
      <c r="C43" s="298"/>
      <c r="D43" s="299"/>
      <c r="E43" s="300" t="s">
        <v>25</v>
      </c>
      <c r="F43" s="304" t="s">
        <v>22</v>
      </c>
      <c r="G43" s="304" t="s">
        <v>23</v>
      </c>
      <c r="H43" s="24"/>
    </row>
    <row r="44" spans="1:8" s="25" customFormat="1" ht="17.25" customHeight="1" x14ac:dyDescent="0.25">
      <c r="A44" s="310"/>
      <c r="B44" s="79" t="s">
        <v>26</v>
      </c>
      <c r="C44" s="79" t="s">
        <v>27</v>
      </c>
      <c r="D44" s="79" t="s">
        <v>28</v>
      </c>
      <c r="E44" s="301"/>
      <c r="F44" s="305"/>
      <c r="G44" s="305"/>
      <c r="H44" s="24"/>
    </row>
    <row r="45" spans="1:8" ht="15" customHeight="1" x14ac:dyDescent="0.2">
      <c r="A45" s="41" t="s">
        <v>262</v>
      </c>
      <c r="B45" s="40">
        <v>14.56</v>
      </c>
      <c r="C45" s="40">
        <v>14.42</v>
      </c>
      <c r="D45" s="40">
        <v>39.6</v>
      </c>
      <c r="E45" s="42">
        <v>348</v>
      </c>
      <c r="F45" s="171" t="s">
        <v>263</v>
      </c>
      <c r="G45" s="222">
        <v>100</v>
      </c>
    </row>
    <row r="46" spans="1:8" ht="15" customHeight="1" x14ac:dyDescent="0.2">
      <c r="A46" s="96" t="s">
        <v>29</v>
      </c>
      <c r="B46" s="40">
        <v>0.1</v>
      </c>
      <c r="C46" s="40">
        <v>0.03</v>
      </c>
      <c r="D46" s="40">
        <v>15.28</v>
      </c>
      <c r="E46" s="42">
        <v>62</v>
      </c>
      <c r="F46" s="170" t="s">
        <v>101</v>
      </c>
      <c r="G46" s="189">
        <v>215</v>
      </c>
    </row>
    <row r="47" spans="1:8" s="25" customFormat="1" ht="15" x14ac:dyDescent="0.25">
      <c r="A47" s="177"/>
      <c r="B47" s="86">
        <f>SUM(B45:B46)</f>
        <v>14.66</v>
      </c>
      <c r="C47" s="86">
        <f>SUM(C45:C46)</f>
        <v>14.45</v>
      </c>
      <c r="D47" s="86">
        <f>SUM(D45:D46)</f>
        <v>54.88</v>
      </c>
      <c r="E47" s="87">
        <f>SUM(E45:E46)</f>
        <v>410</v>
      </c>
      <c r="F47" s="172" t="s">
        <v>31</v>
      </c>
      <c r="G47" s="240">
        <f>SUM(G45:G46)</f>
        <v>315</v>
      </c>
      <c r="H47" s="34"/>
    </row>
    <row r="48" spans="1:8" s="25" customFormat="1" ht="15" x14ac:dyDescent="0.25">
      <c r="A48" s="147"/>
      <c r="B48" s="50"/>
      <c r="C48" s="50"/>
      <c r="D48" s="50"/>
      <c r="E48" s="51"/>
      <c r="F48" s="208"/>
      <c r="G48" s="225"/>
      <c r="H48" s="10"/>
    </row>
    <row r="49" spans="1:8" ht="15" x14ac:dyDescent="0.2">
      <c r="A49" s="306" t="s">
        <v>73</v>
      </c>
      <c r="B49" s="306"/>
      <c r="C49" s="306"/>
      <c r="D49" s="306"/>
      <c r="E49" s="306"/>
      <c r="F49" s="306"/>
      <c r="G49" s="306"/>
    </row>
    <row r="50" spans="1:8" ht="15" x14ac:dyDescent="0.2">
      <c r="A50" s="284" t="s">
        <v>236</v>
      </c>
      <c r="B50" s="284"/>
      <c r="C50" s="284"/>
      <c r="D50" s="284"/>
      <c r="E50" s="284"/>
      <c r="F50" s="284"/>
      <c r="G50" s="284"/>
    </row>
    <row r="51" spans="1:8" s="25" customFormat="1" ht="15" customHeight="1" x14ac:dyDescent="0.25">
      <c r="A51" s="309" t="s">
        <v>21</v>
      </c>
      <c r="B51" s="297" t="s">
        <v>24</v>
      </c>
      <c r="C51" s="298"/>
      <c r="D51" s="299"/>
      <c r="E51" s="300" t="s">
        <v>25</v>
      </c>
      <c r="F51" s="304" t="s">
        <v>22</v>
      </c>
      <c r="G51" s="304" t="s">
        <v>23</v>
      </c>
      <c r="H51" s="24"/>
    </row>
    <row r="52" spans="1:8" s="25" customFormat="1" ht="17.25" customHeight="1" x14ac:dyDescent="0.25">
      <c r="A52" s="310"/>
      <c r="B52" s="79" t="s">
        <v>26</v>
      </c>
      <c r="C52" s="79" t="s">
        <v>27</v>
      </c>
      <c r="D52" s="79" t="s">
        <v>28</v>
      </c>
      <c r="E52" s="301"/>
      <c r="F52" s="305"/>
      <c r="G52" s="305"/>
      <c r="H52" s="24"/>
    </row>
    <row r="53" spans="1:8" ht="15" customHeight="1" x14ac:dyDescent="0.2">
      <c r="A53" s="41" t="s">
        <v>270</v>
      </c>
      <c r="B53" s="40">
        <v>4.45</v>
      </c>
      <c r="C53" s="40">
        <v>15.34</v>
      </c>
      <c r="D53" s="40">
        <v>46.08</v>
      </c>
      <c r="E53" s="42">
        <v>344</v>
      </c>
      <c r="F53" s="171" t="s">
        <v>271</v>
      </c>
      <c r="G53" s="222">
        <v>75</v>
      </c>
    </row>
    <row r="54" spans="1:8" ht="15" customHeight="1" x14ac:dyDescent="0.2">
      <c r="A54" s="41" t="s">
        <v>95</v>
      </c>
      <c r="B54" s="40">
        <v>0.6</v>
      </c>
      <c r="C54" s="41"/>
      <c r="D54" s="40">
        <v>33</v>
      </c>
      <c r="E54" s="42">
        <v>136</v>
      </c>
      <c r="F54" s="206" t="s">
        <v>157</v>
      </c>
      <c r="G54" s="221">
        <v>200</v>
      </c>
    </row>
    <row r="55" spans="1:8" s="25" customFormat="1" ht="15" x14ac:dyDescent="0.25">
      <c r="A55" s="177"/>
      <c r="B55" s="86">
        <f>SUM(B53:B54)</f>
        <v>5.05</v>
      </c>
      <c r="C55" s="86">
        <f>SUM(C53:C54)</f>
        <v>15.34</v>
      </c>
      <c r="D55" s="86">
        <f>SUM(D53:D54)</f>
        <v>79.08</v>
      </c>
      <c r="E55" s="87">
        <f>SUM(E53:E54)</f>
        <v>480</v>
      </c>
      <c r="F55" s="172" t="s">
        <v>31</v>
      </c>
      <c r="G55" s="240">
        <f>SUM(G53:G54)</f>
        <v>275</v>
      </c>
      <c r="H55" s="34"/>
    </row>
    <row r="56" spans="1:8" s="25" customFormat="1" ht="15" x14ac:dyDescent="0.25">
      <c r="A56" s="200"/>
      <c r="B56" s="89"/>
      <c r="C56" s="89"/>
      <c r="D56" s="89"/>
      <c r="E56" s="90"/>
      <c r="F56" s="218"/>
      <c r="G56" s="202"/>
      <c r="H56" s="10"/>
    </row>
    <row r="57" spans="1:8" s="25" customFormat="1" ht="15" x14ac:dyDescent="0.25">
      <c r="A57" s="291" t="s">
        <v>80</v>
      </c>
      <c r="B57" s="291"/>
      <c r="C57" s="291"/>
      <c r="D57" s="291"/>
      <c r="E57" s="291"/>
      <c r="F57" s="291"/>
      <c r="G57" s="291"/>
      <c r="H57" s="10"/>
    </row>
    <row r="58" spans="1:8" s="25" customFormat="1" ht="15" x14ac:dyDescent="0.25">
      <c r="A58" s="285" t="s">
        <v>81</v>
      </c>
      <c r="B58" s="285"/>
      <c r="C58" s="285"/>
      <c r="D58" s="285"/>
      <c r="E58" s="285"/>
      <c r="F58" s="285"/>
      <c r="G58" s="285"/>
      <c r="H58" s="24"/>
    </row>
    <row r="59" spans="1:8" s="25" customFormat="1" ht="15" x14ac:dyDescent="0.25">
      <c r="A59" s="284" t="s">
        <v>236</v>
      </c>
      <c r="B59" s="284"/>
      <c r="C59" s="284"/>
      <c r="D59" s="284"/>
      <c r="E59" s="284"/>
      <c r="F59" s="284"/>
      <c r="G59" s="284"/>
      <c r="H59" s="24"/>
    </row>
    <row r="60" spans="1:8" s="25" customFormat="1" ht="15" customHeight="1" x14ac:dyDescent="0.25">
      <c r="A60" s="309" t="s">
        <v>21</v>
      </c>
      <c r="B60" s="297" t="s">
        <v>24</v>
      </c>
      <c r="C60" s="298"/>
      <c r="D60" s="299"/>
      <c r="E60" s="300" t="s">
        <v>25</v>
      </c>
      <c r="F60" s="304" t="s">
        <v>22</v>
      </c>
      <c r="G60" s="304" t="s">
        <v>23</v>
      </c>
      <c r="H60" s="24"/>
    </row>
    <row r="61" spans="1:8" s="25" customFormat="1" ht="17.25" customHeight="1" x14ac:dyDescent="0.25">
      <c r="A61" s="310"/>
      <c r="B61" s="79" t="s">
        <v>26</v>
      </c>
      <c r="C61" s="79" t="s">
        <v>27</v>
      </c>
      <c r="D61" s="79" t="s">
        <v>28</v>
      </c>
      <c r="E61" s="301"/>
      <c r="F61" s="305"/>
      <c r="G61" s="305"/>
      <c r="H61" s="24"/>
    </row>
    <row r="62" spans="1:8" ht="15" customHeight="1" x14ac:dyDescent="0.2">
      <c r="A62" s="41" t="s">
        <v>182</v>
      </c>
      <c r="B62" s="40">
        <v>8.34</v>
      </c>
      <c r="C62" s="40">
        <v>15.33</v>
      </c>
      <c r="D62" s="40">
        <v>56.92</v>
      </c>
      <c r="E62" s="42">
        <v>394</v>
      </c>
      <c r="F62" s="171" t="s">
        <v>274</v>
      </c>
      <c r="G62" s="222">
        <v>100</v>
      </c>
    </row>
    <row r="63" spans="1:8" ht="15" customHeight="1" x14ac:dyDescent="0.2">
      <c r="A63" s="41" t="s">
        <v>95</v>
      </c>
      <c r="B63" s="40">
        <v>0.6</v>
      </c>
      <c r="C63" s="41"/>
      <c r="D63" s="40">
        <v>33</v>
      </c>
      <c r="E63" s="42">
        <v>136</v>
      </c>
      <c r="F63" s="206" t="s">
        <v>157</v>
      </c>
      <c r="G63" s="221">
        <v>200</v>
      </c>
    </row>
    <row r="64" spans="1:8" s="25" customFormat="1" ht="15" x14ac:dyDescent="0.25">
      <c r="A64" s="177"/>
      <c r="B64" s="86">
        <f>SUM(B62:B63)</f>
        <v>8.94</v>
      </c>
      <c r="C64" s="86">
        <f>SUM(C62:C63)</f>
        <v>15.33</v>
      </c>
      <c r="D64" s="86">
        <f>SUM(D62:D63)</f>
        <v>89.92</v>
      </c>
      <c r="E64" s="87">
        <f>SUM(E62:E63)</f>
        <v>530</v>
      </c>
      <c r="F64" s="172" t="s">
        <v>31</v>
      </c>
      <c r="G64" s="240">
        <f>SUM(G62:G63)</f>
        <v>300</v>
      </c>
      <c r="H64" s="34"/>
    </row>
    <row r="65" spans="1:8" s="25" customFormat="1" ht="15" x14ac:dyDescent="0.25">
      <c r="A65" s="149"/>
      <c r="B65" s="66"/>
      <c r="C65" s="66"/>
      <c r="D65" s="66"/>
      <c r="E65" s="67"/>
      <c r="F65" s="215"/>
      <c r="G65" s="215"/>
      <c r="H65" s="10"/>
    </row>
    <row r="66" spans="1:8" ht="15" x14ac:dyDescent="0.2">
      <c r="A66" s="285" t="s">
        <v>85</v>
      </c>
      <c r="B66" s="285"/>
      <c r="C66" s="285"/>
      <c r="D66" s="285"/>
      <c r="E66" s="285"/>
      <c r="F66" s="285"/>
      <c r="G66" s="285"/>
    </row>
    <row r="67" spans="1:8" ht="15" x14ac:dyDescent="0.2">
      <c r="A67" s="284" t="s">
        <v>236</v>
      </c>
      <c r="B67" s="284"/>
      <c r="C67" s="284"/>
      <c r="D67" s="284"/>
      <c r="E67" s="284"/>
      <c r="F67" s="284"/>
      <c r="G67" s="284"/>
    </row>
    <row r="68" spans="1:8" s="25" customFormat="1" ht="15" customHeight="1" x14ac:dyDescent="0.25">
      <c r="A68" s="309" t="s">
        <v>21</v>
      </c>
      <c r="B68" s="297" t="s">
        <v>24</v>
      </c>
      <c r="C68" s="298"/>
      <c r="D68" s="299"/>
      <c r="E68" s="300" t="s">
        <v>25</v>
      </c>
      <c r="F68" s="304" t="s">
        <v>22</v>
      </c>
      <c r="G68" s="304" t="s">
        <v>23</v>
      </c>
      <c r="H68" s="24"/>
    </row>
    <row r="69" spans="1:8" s="25" customFormat="1" ht="17.25" customHeight="1" x14ac:dyDescent="0.25">
      <c r="A69" s="310"/>
      <c r="B69" s="79" t="s">
        <v>26</v>
      </c>
      <c r="C69" s="79" t="s">
        <v>27</v>
      </c>
      <c r="D69" s="79" t="s">
        <v>28</v>
      </c>
      <c r="E69" s="301"/>
      <c r="F69" s="305"/>
      <c r="G69" s="305"/>
      <c r="H69" s="24"/>
    </row>
    <row r="70" spans="1:8" ht="15" customHeight="1" x14ac:dyDescent="0.2">
      <c r="A70" s="41" t="s">
        <v>254</v>
      </c>
      <c r="B70" s="40">
        <v>5</v>
      </c>
      <c r="C70" s="40">
        <v>4.43</v>
      </c>
      <c r="D70" s="40">
        <v>43.54</v>
      </c>
      <c r="E70" s="42">
        <v>238</v>
      </c>
      <c r="F70" s="171" t="s">
        <v>261</v>
      </c>
      <c r="G70" s="222">
        <v>75</v>
      </c>
    </row>
    <row r="71" spans="1:8" ht="15" customHeight="1" x14ac:dyDescent="0.2">
      <c r="A71" s="41" t="s">
        <v>95</v>
      </c>
      <c r="B71" s="41"/>
      <c r="C71" s="41"/>
      <c r="D71" s="40">
        <v>19</v>
      </c>
      <c r="E71" s="42">
        <v>80</v>
      </c>
      <c r="F71" s="207" t="s">
        <v>242</v>
      </c>
      <c r="G71" s="222">
        <v>200</v>
      </c>
    </row>
    <row r="72" spans="1:8" s="25" customFormat="1" ht="15" x14ac:dyDescent="0.25">
      <c r="A72" s="177"/>
      <c r="B72" s="86">
        <f>SUM(B70:B71)</f>
        <v>5</v>
      </c>
      <c r="C72" s="86">
        <f>SUM(C70:C71)</f>
        <v>4.43</v>
      </c>
      <c r="D72" s="86">
        <f>SUM(D70:D71)</f>
        <v>62.54</v>
      </c>
      <c r="E72" s="87">
        <f>SUM(E70:E71)</f>
        <v>318</v>
      </c>
      <c r="F72" s="172" t="s">
        <v>31</v>
      </c>
      <c r="G72" s="240">
        <f>SUM(G70:G71)</f>
        <v>275</v>
      </c>
      <c r="H72" s="34"/>
    </row>
    <row r="73" spans="1:8" s="25" customFormat="1" ht="15" x14ac:dyDescent="0.25">
      <c r="A73" s="146"/>
      <c r="B73" s="50"/>
      <c r="C73" s="50"/>
      <c r="D73" s="50"/>
      <c r="E73" s="51"/>
      <c r="F73" s="208"/>
      <c r="G73" s="173"/>
      <c r="H73" s="10"/>
    </row>
    <row r="74" spans="1:8" ht="15" x14ac:dyDescent="0.2">
      <c r="A74" s="285" t="s">
        <v>86</v>
      </c>
      <c r="B74" s="285"/>
      <c r="C74" s="285"/>
      <c r="D74" s="285"/>
      <c r="E74" s="285"/>
      <c r="F74" s="285"/>
      <c r="G74" s="285"/>
    </row>
    <row r="75" spans="1:8" ht="15" x14ac:dyDescent="0.2">
      <c r="A75" s="284" t="s">
        <v>236</v>
      </c>
      <c r="B75" s="284"/>
      <c r="C75" s="284"/>
      <c r="D75" s="284"/>
      <c r="E75" s="284"/>
      <c r="F75" s="284"/>
      <c r="G75" s="284"/>
    </row>
    <row r="76" spans="1:8" s="25" customFormat="1" ht="15" customHeight="1" x14ac:dyDescent="0.25">
      <c r="A76" s="309" t="s">
        <v>21</v>
      </c>
      <c r="B76" s="297" t="s">
        <v>24</v>
      </c>
      <c r="C76" s="298"/>
      <c r="D76" s="299"/>
      <c r="E76" s="300" t="s">
        <v>25</v>
      </c>
      <c r="F76" s="304" t="s">
        <v>22</v>
      </c>
      <c r="G76" s="304" t="s">
        <v>23</v>
      </c>
      <c r="H76" s="24"/>
    </row>
    <row r="77" spans="1:8" s="25" customFormat="1" ht="17.25" customHeight="1" x14ac:dyDescent="0.25">
      <c r="A77" s="310"/>
      <c r="B77" s="79" t="s">
        <v>26</v>
      </c>
      <c r="C77" s="79" t="s">
        <v>27</v>
      </c>
      <c r="D77" s="79" t="s">
        <v>28</v>
      </c>
      <c r="E77" s="301"/>
      <c r="F77" s="305"/>
      <c r="G77" s="305"/>
      <c r="H77" s="24"/>
    </row>
    <row r="78" spans="1:8" ht="15" customHeight="1" x14ac:dyDescent="0.2">
      <c r="A78" s="41" t="s">
        <v>264</v>
      </c>
      <c r="B78" s="40">
        <v>11.63</v>
      </c>
      <c r="C78" s="40">
        <v>14.44</v>
      </c>
      <c r="D78" s="40">
        <v>46.88</v>
      </c>
      <c r="E78" s="42">
        <v>362</v>
      </c>
      <c r="F78" s="171" t="s">
        <v>265</v>
      </c>
      <c r="G78" s="222">
        <v>125</v>
      </c>
    </row>
    <row r="79" spans="1:8" ht="15" customHeight="1" x14ac:dyDescent="0.2">
      <c r="A79" s="96" t="s">
        <v>47</v>
      </c>
      <c r="B79" s="40">
        <v>0.16</v>
      </c>
      <c r="C79" s="40">
        <v>0.03</v>
      </c>
      <c r="D79" s="40">
        <v>15.49</v>
      </c>
      <c r="E79" s="42">
        <v>64</v>
      </c>
      <c r="F79" s="169" t="s">
        <v>106</v>
      </c>
      <c r="G79" s="189">
        <v>222</v>
      </c>
    </row>
    <row r="80" spans="1:8" ht="15" customHeight="1" x14ac:dyDescent="0.2">
      <c r="A80" s="177"/>
      <c r="B80" s="86">
        <f>SUM(B78:B79)</f>
        <v>11.790000000000001</v>
      </c>
      <c r="C80" s="86">
        <f>SUM(C78:C79)</f>
        <v>14.469999999999999</v>
      </c>
      <c r="D80" s="86">
        <f>SUM(D78:D79)</f>
        <v>62.370000000000005</v>
      </c>
      <c r="E80" s="87">
        <f>SUM(E78:E79)</f>
        <v>426</v>
      </c>
      <c r="F80" s="172" t="s">
        <v>31</v>
      </c>
      <c r="G80" s="240">
        <f>SUM(G78:G79)</f>
        <v>347</v>
      </c>
      <c r="H80" s="34"/>
    </row>
    <row r="81" spans="1:8" s="25" customFormat="1" ht="15" x14ac:dyDescent="0.25">
      <c r="A81" s="146"/>
      <c r="B81" s="50"/>
      <c r="C81" s="50"/>
      <c r="D81" s="50"/>
      <c r="E81" s="51"/>
      <c r="F81" s="208"/>
      <c r="G81" s="173"/>
      <c r="H81" s="10"/>
    </row>
    <row r="82" spans="1:8" ht="15" x14ac:dyDescent="0.2">
      <c r="A82" s="285" t="s">
        <v>88</v>
      </c>
      <c r="B82" s="285"/>
      <c r="C82" s="285"/>
      <c r="D82" s="285"/>
      <c r="E82" s="285"/>
      <c r="F82" s="285"/>
      <c r="G82" s="285"/>
    </row>
    <row r="83" spans="1:8" ht="15" x14ac:dyDescent="0.2">
      <c r="A83" s="284" t="s">
        <v>236</v>
      </c>
      <c r="B83" s="284"/>
      <c r="C83" s="284"/>
      <c r="D83" s="284"/>
      <c r="E83" s="284"/>
      <c r="F83" s="284"/>
      <c r="G83" s="284"/>
    </row>
    <row r="84" spans="1:8" s="25" customFormat="1" ht="15" customHeight="1" x14ac:dyDescent="0.25">
      <c r="A84" s="309" t="s">
        <v>21</v>
      </c>
      <c r="B84" s="297" t="s">
        <v>24</v>
      </c>
      <c r="C84" s="298"/>
      <c r="D84" s="299"/>
      <c r="E84" s="300" t="s">
        <v>25</v>
      </c>
      <c r="F84" s="304" t="s">
        <v>22</v>
      </c>
      <c r="G84" s="304" t="s">
        <v>23</v>
      </c>
      <c r="H84" s="24"/>
    </row>
    <row r="85" spans="1:8" s="25" customFormat="1" ht="17.25" customHeight="1" x14ac:dyDescent="0.25">
      <c r="A85" s="310"/>
      <c r="B85" s="79" t="s">
        <v>26</v>
      </c>
      <c r="C85" s="79" t="s">
        <v>27</v>
      </c>
      <c r="D85" s="79" t="s">
        <v>28</v>
      </c>
      <c r="E85" s="301"/>
      <c r="F85" s="305"/>
      <c r="G85" s="305"/>
      <c r="H85" s="24"/>
    </row>
    <row r="86" spans="1:8" ht="15" customHeight="1" x14ac:dyDescent="0.2">
      <c r="A86" s="41" t="s">
        <v>275</v>
      </c>
      <c r="B86" s="40">
        <v>5.53</v>
      </c>
      <c r="C86" s="40">
        <v>2.89</v>
      </c>
      <c r="D86" s="40">
        <v>28.09</v>
      </c>
      <c r="E86" s="42">
        <v>157</v>
      </c>
      <c r="F86" s="171" t="s">
        <v>276</v>
      </c>
      <c r="G86" s="187">
        <v>100</v>
      </c>
    </row>
    <row r="87" spans="1:8" ht="15" customHeight="1" x14ac:dyDescent="0.2">
      <c r="A87" s="96" t="s">
        <v>29</v>
      </c>
      <c r="B87" s="40">
        <v>0.1</v>
      </c>
      <c r="C87" s="40">
        <v>0.03</v>
      </c>
      <c r="D87" s="40">
        <v>15.28</v>
      </c>
      <c r="E87" s="42">
        <v>62</v>
      </c>
      <c r="F87" s="170" t="s">
        <v>101</v>
      </c>
      <c r="G87" s="189">
        <v>215</v>
      </c>
    </row>
    <row r="88" spans="1:8" s="25" customFormat="1" ht="15" x14ac:dyDescent="0.25">
      <c r="A88" s="177"/>
      <c r="B88" s="86">
        <f>SUM(B86:B87)</f>
        <v>5.63</v>
      </c>
      <c r="C88" s="86">
        <f>SUM(C86:C87)</f>
        <v>2.92</v>
      </c>
      <c r="D88" s="86">
        <f>SUM(D86:D87)</f>
        <v>43.37</v>
      </c>
      <c r="E88" s="87">
        <f>SUM(E86:E87)</f>
        <v>219</v>
      </c>
      <c r="F88" s="172" t="s">
        <v>31</v>
      </c>
      <c r="G88" s="240">
        <f>SUM(G86:G87)</f>
        <v>315</v>
      </c>
      <c r="H88" s="34"/>
    </row>
    <row r="89" spans="1:8" s="25" customFormat="1" ht="15" x14ac:dyDescent="0.25">
      <c r="A89" s="146"/>
      <c r="B89" s="50"/>
      <c r="C89" s="50"/>
      <c r="D89" s="50"/>
      <c r="E89" s="51"/>
      <c r="F89" s="208"/>
      <c r="G89" s="173"/>
      <c r="H89" s="10"/>
    </row>
    <row r="90" spans="1:8" ht="15" x14ac:dyDescent="0.2">
      <c r="A90" s="285" t="s">
        <v>90</v>
      </c>
      <c r="B90" s="285"/>
      <c r="C90" s="285"/>
      <c r="D90" s="285"/>
      <c r="E90" s="285"/>
      <c r="F90" s="285"/>
      <c r="G90" s="285"/>
    </row>
    <row r="91" spans="1:8" ht="15" x14ac:dyDescent="0.2">
      <c r="A91" s="284" t="s">
        <v>236</v>
      </c>
      <c r="B91" s="284"/>
      <c r="C91" s="284"/>
      <c r="D91" s="284"/>
      <c r="E91" s="284"/>
      <c r="F91" s="284"/>
      <c r="G91" s="284"/>
    </row>
    <row r="92" spans="1:8" s="25" customFormat="1" ht="15" customHeight="1" x14ac:dyDescent="0.25">
      <c r="A92" s="309" t="s">
        <v>21</v>
      </c>
      <c r="B92" s="297" t="s">
        <v>24</v>
      </c>
      <c r="C92" s="298"/>
      <c r="D92" s="299"/>
      <c r="E92" s="300" t="s">
        <v>25</v>
      </c>
      <c r="F92" s="304" t="s">
        <v>22</v>
      </c>
      <c r="G92" s="304" t="s">
        <v>23</v>
      </c>
      <c r="H92" s="24"/>
    </row>
    <row r="93" spans="1:8" s="25" customFormat="1" ht="17.25" customHeight="1" x14ac:dyDescent="0.25">
      <c r="A93" s="310"/>
      <c r="B93" s="79" t="s">
        <v>26</v>
      </c>
      <c r="C93" s="79" t="s">
        <v>27</v>
      </c>
      <c r="D93" s="79" t="s">
        <v>28</v>
      </c>
      <c r="E93" s="301"/>
      <c r="F93" s="305"/>
      <c r="G93" s="305"/>
      <c r="H93" s="24"/>
    </row>
    <row r="94" spans="1:8" ht="15" customHeight="1" x14ac:dyDescent="0.2">
      <c r="A94" s="41" t="s">
        <v>253</v>
      </c>
      <c r="B94" s="40">
        <v>7.28</v>
      </c>
      <c r="C94" s="40">
        <v>7.76</v>
      </c>
      <c r="D94" s="40">
        <v>33.18</v>
      </c>
      <c r="E94" s="42">
        <v>229</v>
      </c>
      <c r="F94" s="171" t="s">
        <v>273</v>
      </c>
      <c r="G94" s="222">
        <v>100</v>
      </c>
    </row>
    <row r="95" spans="1:8" ht="15" customHeight="1" x14ac:dyDescent="0.2">
      <c r="A95" s="41" t="s">
        <v>95</v>
      </c>
      <c r="B95" s="40">
        <v>0.6</v>
      </c>
      <c r="C95" s="41"/>
      <c r="D95" s="40">
        <v>33</v>
      </c>
      <c r="E95" s="42">
        <v>136</v>
      </c>
      <c r="F95" s="206" t="s">
        <v>157</v>
      </c>
      <c r="G95" s="221">
        <v>200</v>
      </c>
    </row>
    <row r="96" spans="1:8" ht="15" customHeight="1" x14ac:dyDescent="0.2">
      <c r="A96" s="177"/>
      <c r="B96" s="86">
        <f>SUM(B94:B95)</f>
        <v>7.88</v>
      </c>
      <c r="C96" s="86">
        <f>SUM(C94:C95)</f>
        <v>7.76</v>
      </c>
      <c r="D96" s="86">
        <f>SUM(D94:D95)</f>
        <v>66.180000000000007</v>
      </c>
      <c r="E96" s="87">
        <f>SUM(E94:E95)</f>
        <v>365</v>
      </c>
      <c r="F96" s="172" t="s">
        <v>31</v>
      </c>
      <c r="G96" s="240">
        <f>SUM(G94:G95)</f>
        <v>300</v>
      </c>
      <c r="H96" s="34"/>
    </row>
    <row r="97" spans="1:8" s="25" customFormat="1" ht="15" x14ac:dyDescent="0.25">
      <c r="A97" s="150"/>
      <c r="B97" s="35"/>
      <c r="C97" s="35"/>
      <c r="D97" s="35"/>
      <c r="E97" s="36"/>
      <c r="F97" s="71"/>
      <c r="G97" s="71"/>
      <c r="H97" s="10"/>
    </row>
    <row r="98" spans="1:8" ht="15" x14ac:dyDescent="0.2">
      <c r="A98" s="285" t="s">
        <v>92</v>
      </c>
      <c r="B98" s="285"/>
      <c r="C98" s="285"/>
      <c r="D98" s="285"/>
      <c r="E98" s="285"/>
      <c r="F98" s="285"/>
      <c r="G98" s="285"/>
    </row>
    <row r="99" spans="1:8" ht="15" x14ac:dyDescent="0.2">
      <c r="A99" s="284" t="s">
        <v>236</v>
      </c>
      <c r="B99" s="284"/>
      <c r="C99" s="284"/>
      <c r="D99" s="284"/>
      <c r="E99" s="284"/>
      <c r="F99" s="284"/>
      <c r="G99" s="284"/>
    </row>
    <row r="100" spans="1:8" s="25" customFormat="1" ht="15" customHeight="1" x14ac:dyDescent="0.25">
      <c r="A100" s="309" t="s">
        <v>21</v>
      </c>
      <c r="B100" s="297" t="s">
        <v>24</v>
      </c>
      <c r="C100" s="298"/>
      <c r="D100" s="299"/>
      <c r="E100" s="300" t="s">
        <v>25</v>
      </c>
      <c r="F100" s="304" t="s">
        <v>22</v>
      </c>
      <c r="G100" s="304" t="s">
        <v>23</v>
      </c>
      <c r="H100" s="24"/>
    </row>
    <row r="101" spans="1:8" s="25" customFormat="1" ht="17.25" customHeight="1" x14ac:dyDescent="0.25">
      <c r="A101" s="310"/>
      <c r="B101" s="79" t="s">
        <v>26</v>
      </c>
      <c r="C101" s="79" t="s">
        <v>27</v>
      </c>
      <c r="D101" s="79" t="s">
        <v>28</v>
      </c>
      <c r="E101" s="301"/>
      <c r="F101" s="305"/>
      <c r="G101" s="305"/>
      <c r="H101" s="24"/>
    </row>
    <row r="102" spans="1:8" ht="15" customHeight="1" x14ac:dyDescent="0.2">
      <c r="A102" s="41" t="s">
        <v>277</v>
      </c>
      <c r="B102" s="40">
        <v>5.44</v>
      </c>
      <c r="C102" s="40">
        <v>12.09</v>
      </c>
      <c r="D102" s="40">
        <v>52.39</v>
      </c>
      <c r="E102" s="42">
        <v>341</v>
      </c>
      <c r="F102" s="171" t="s">
        <v>278</v>
      </c>
      <c r="G102" s="222">
        <v>75</v>
      </c>
    </row>
    <row r="103" spans="1:8" ht="15" customHeight="1" x14ac:dyDescent="0.2">
      <c r="A103" s="75" t="s">
        <v>154</v>
      </c>
      <c r="B103" s="64">
        <v>0.3</v>
      </c>
      <c r="C103" s="64"/>
      <c r="D103" s="64">
        <v>6.9</v>
      </c>
      <c r="E103" s="64">
        <v>29</v>
      </c>
      <c r="F103" s="211" t="s">
        <v>153</v>
      </c>
      <c r="G103" s="221">
        <v>200</v>
      </c>
    </row>
    <row r="104" spans="1:8" s="25" customFormat="1" ht="15" x14ac:dyDescent="0.25">
      <c r="A104" s="177"/>
      <c r="B104" s="86">
        <f>SUM(B102:B103)</f>
        <v>5.74</v>
      </c>
      <c r="C104" s="86">
        <f>SUM(C102:C103)</f>
        <v>12.09</v>
      </c>
      <c r="D104" s="86">
        <f>SUM(D102:D103)</f>
        <v>59.29</v>
      </c>
      <c r="E104" s="87">
        <f>SUM(E102:E103)</f>
        <v>370</v>
      </c>
      <c r="F104" s="172" t="s">
        <v>31</v>
      </c>
      <c r="G104" s="240">
        <f>SUM(G102:G103)</f>
        <v>275</v>
      </c>
      <c r="H104" s="34"/>
    </row>
    <row r="106" spans="1:8" x14ac:dyDescent="0.2">
      <c r="E106" s="91"/>
      <c r="F106" s="217"/>
    </row>
  </sheetData>
  <autoFilter ref="A1:H106" xr:uid="{00000000-0009-0000-0000-000005000000}"/>
  <mergeCells count="87">
    <mergeCell ref="A98:G98"/>
    <mergeCell ref="A99:G99"/>
    <mergeCell ref="A100:A101"/>
    <mergeCell ref="B100:D100"/>
    <mergeCell ref="E100:E101"/>
    <mergeCell ref="F100:F101"/>
    <mergeCell ref="G100:G101"/>
    <mergeCell ref="A90:G90"/>
    <mergeCell ref="A91:G91"/>
    <mergeCell ref="A92:A93"/>
    <mergeCell ref="B92:D92"/>
    <mergeCell ref="E92:E93"/>
    <mergeCell ref="F92:F93"/>
    <mergeCell ref="G92:G93"/>
    <mergeCell ref="A82:G82"/>
    <mergeCell ref="A83:G83"/>
    <mergeCell ref="A84:A85"/>
    <mergeCell ref="B84:D84"/>
    <mergeCell ref="E84:E85"/>
    <mergeCell ref="F84:F85"/>
    <mergeCell ref="G84:G85"/>
    <mergeCell ref="A74:G74"/>
    <mergeCell ref="A75:G75"/>
    <mergeCell ref="A76:A77"/>
    <mergeCell ref="B76:D76"/>
    <mergeCell ref="E76:E77"/>
    <mergeCell ref="F76:F77"/>
    <mergeCell ref="G76:G77"/>
    <mergeCell ref="A66:G66"/>
    <mergeCell ref="A67:G67"/>
    <mergeCell ref="A68:A69"/>
    <mergeCell ref="B68:D68"/>
    <mergeCell ref="E68:E69"/>
    <mergeCell ref="F68:F69"/>
    <mergeCell ref="G68:G69"/>
    <mergeCell ref="A57:G57"/>
    <mergeCell ref="A58:G58"/>
    <mergeCell ref="A59:G59"/>
    <mergeCell ref="A60:A61"/>
    <mergeCell ref="B60:D60"/>
    <mergeCell ref="E60:E61"/>
    <mergeCell ref="F60:F61"/>
    <mergeCell ref="G60:G61"/>
    <mergeCell ref="A49:G49"/>
    <mergeCell ref="A50:G50"/>
    <mergeCell ref="A51:A52"/>
    <mergeCell ref="B51:D51"/>
    <mergeCell ref="E51:E52"/>
    <mergeCell ref="F51:F52"/>
    <mergeCell ref="G51:G52"/>
    <mergeCell ref="A41:G41"/>
    <mergeCell ref="A42:G42"/>
    <mergeCell ref="A43:A44"/>
    <mergeCell ref="B43:D43"/>
    <mergeCell ref="E43:E44"/>
    <mergeCell ref="F43:F44"/>
    <mergeCell ref="G43:G44"/>
    <mergeCell ref="A33:G33"/>
    <mergeCell ref="A34:G34"/>
    <mergeCell ref="A35:A36"/>
    <mergeCell ref="B35:D35"/>
    <mergeCell ref="E35:E36"/>
    <mergeCell ref="F35:F36"/>
    <mergeCell ref="G35:G36"/>
    <mergeCell ref="A25:G25"/>
    <mergeCell ref="A26:G26"/>
    <mergeCell ref="A27:A28"/>
    <mergeCell ref="B27:D27"/>
    <mergeCell ref="E27:E28"/>
    <mergeCell ref="F27:F28"/>
    <mergeCell ref="G27:G28"/>
    <mergeCell ref="A17:G17"/>
    <mergeCell ref="A18:G18"/>
    <mergeCell ref="A19:A20"/>
    <mergeCell ref="B19:D19"/>
    <mergeCell ref="E19:E20"/>
    <mergeCell ref="F19:F20"/>
    <mergeCell ref="G19:G20"/>
    <mergeCell ref="A7:G7"/>
    <mergeCell ref="F8:G8"/>
    <mergeCell ref="A9:G9"/>
    <mergeCell ref="A10:G10"/>
    <mergeCell ref="A11:A12"/>
    <mergeCell ref="B11:D11"/>
    <mergeCell ref="E11:E12"/>
    <mergeCell ref="F11:F12"/>
    <mergeCell ref="G11:G12"/>
  </mergeCells>
  <conditionalFormatting sqref="F38">
    <cfRule type="duplicateValues" dxfId="27" priority="27"/>
  </conditionalFormatting>
  <conditionalFormatting sqref="F38">
    <cfRule type="duplicateValues" dxfId="26" priority="26"/>
  </conditionalFormatting>
  <conditionalFormatting sqref="F38">
    <cfRule type="duplicateValues" dxfId="25" priority="28"/>
  </conditionalFormatting>
  <conditionalFormatting sqref="F38">
    <cfRule type="duplicateValues" dxfId="24" priority="25"/>
  </conditionalFormatting>
  <conditionalFormatting sqref="F38">
    <cfRule type="duplicateValues" dxfId="23" priority="24"/>
  </conditionalFormatting>
  <conditionalFormatting sqref="F38">
    <cfRule type="duplicateValues" dxfId="22" priority="23"/>
  </conditionalFormatting>
  <conditionalFormatting sqref="F38">
    <cfRule type="duplicateValues" dxfId="21" priority="22"/>
  </conditionalFormatting>
  <conditionalFormatting sqref="F63">
    <cfRule type="duplicateValues" dxfId="20" priority="20"/>
  </conditionalFormatting>
  <conditionalFormatting sqref="F63">
    <cfRule type="duplicateValues" dxfId="19" priority="19"/>
  </conditionalFormatting>
  <conditionalFormatting sqref="F63">
    <cfRule type="duplicateValues" dxfId="18" priority="21"/>
  </conditionalFormatting>
  <conditionalFormatting sqref="F63">
    <cfRule type="duplicateValues" dxfId="17" priority="18"/>
  </conditionalFormatting>
  <conditionalFormatting sqref="F63">
    <cfRule type="duplicateValues" dxfId="16" priority="17"/>
  </conditionalFormatting>
  <conditionalFormatting sqref="F63">
    <cfRule type="duplicateValues" dxfId="15" priority="16"/>
  </conditionalFormatting>
  <conditionalFormatting sqref="F63">
    <cfRule type="duplicateValues" dxfId="14" priority="15"/>
  </conditionalFormatting>
  <conditionalFormatting sqref="F54">
    <cfRule type="duplicateValues" dxfId="13" priority="13"/>
  </conditionalFormatting>
  <conditionalFormatting sqref="F54">
    <cfRule type="duplicateValues" dxfId="12" priority="12"/>
  </conditionalFormatting>
  <conditionalFormatting sqref="F54">
    <cfRule type="duplicateValues" dxfId="11" priority="14"/>
  </conditionalFormatting>
  <conditionalFormatting sqref="F54">
    <cfRule type="duplicateValues" dxfId="10" priority="11"/>
  </conditionalFormatting>
  <conditionalFormatting sqref="F54">
    <cfRule type="duplicateValues" dxfId="9" priority="10"/>
  </conditionalFormatting>
  <conditionalFormatting sqref="F54">
    <cfRule type="duplicateValues" dxfId="8" priority="9"/>
  </conditionalFormatting>
  <conditionalFormatting sqref="F54">
    <cfRule type="duplicateValues" dxfId="7" priority="8"/>
  </conditionalFormatting>
  <conditionalFormatting sqref="F95">
    <cfRule type="duplicateValues" dxfId="6" priority="6"/>
  </conditionalFormatting>
  <conditionalFormatting sqref="F95">
    <cfRule type="duplicateValues" dxfId="5" priority="5"/>
  </conditionalFormatting>
  <conditionalFormatting sqref="F95">
    <cfRule type="duplicateValues" dxfId="4" priority="7"/>
  </conditionalFormatting>
  <conditionalFormatting sqref="F95">
    <cfRule type="duplicateValues" dxfId="3" priority="4"/>
  </conditionalFormatting>
  <conditionalFormatting sqref="F95">
    <cfRule type="duplicateValues" dxfId="2" priority="3"/>
  </conditionalFormatting>
  <conditionalFormatting sqref="F95">
    <cfRule type="duplicateValues" dxfId="1" priority="2"/>
  </conditionalFormatting>
  <conditionalFormatting sqref="F95">
    <cfRule type="duplicateValues" dxfId="0" priority="1"/>
  </conditionalFormatting>
  <pageMargins left="0.78740157480314965" right="0" top="0" bottom="0" header="0.31496062992125984" footer="0.31496062992125984"/>
  <pageSetup paperSize="9" scale="81" orientation="portrait" r:id="rId1"/>
  <rowBreaks count="2" manualBreakCount="2">
    <brk id="56" max="7" man="1"/>
    <brk id="10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ДОВЗ</vt:lpstr>
      <vt:lpstr>БП обеды</vt:lpstr>
      <vt:lpstr>БП горячие завтраки</vt:lpstr>
      <vt:lpstr>платные завтраки</vt:lpstr>
      <vt:lpstr>платные обеды</vt:lpstr>
      <vt:lpstr>полдники</vt:lpstr>
      <vt:lpstr>'БП горячие завтраки'!Область_печати</vt:lpstr>
      <vt:lpstr>'БП обеды'!Область_печати</vt:lpstr>
      <vt:lpstr>ДОВЗ!Область_печати</vt:lpstr>
      <vt:lpstr>'платные завтраки'!Область_печати</vt:lpstr>
      <vt:lpstr>'платные обеды'!Область_печати</vt:lpstr>
      <vt:lpstr>полдники!Область_печати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Demchenko Oksana</cp:lastModifiedBy>
  <cp:lastPrinted>2023-05-29T10:16:53Z</cp:lastPrinted>
  <dcterms:created xsi:type="dcterms:W3CDTF">2018-12-04T04:52:22Z</dcterms:created>
  <dcterms:modified xsi:type="dcterms:W3CDTF">2023-09-28T13:03:09Z</dcterms:modified>
</cp:coreProperties>
</file>